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04"/>
  <workbookPr filterPrivacy="1"/>
  <xr:revisionPtr revIDLastSave="2" documentId="11_310E6EEFB1B18BB7C9F0899EC7E6BE2B7F55D05B" xr6:coauthVersionLast="47" xr6:coauthVersionMax="47" xr10:uidLastSave="{3429BEC6-667E-4825-8B4A-C935CCA81FC6}"/>
  <bookViews>
    <workbookView xWindow="1560" yWindow="1560" windowWidth="21600" windowHeight="11385" tabRatio="770" firstSheet="2" activeTab="2" xr2:uid="{00000000-000D-0000-FFFF-FFFF00000000}"/>
  </bookViews>
  <sheets>
    <sheet name="MLR Detail" sheetId="3" r:id="rId1"/>
    <sheet name="MLR Summary" sheetId="2" r:id="rId2"/>
    <sheet name="Notes and Analysis" sheetId="4" r:id="rId3"/>
    <sheet name="Sheet1" sheetId="7" r:id="rId4"/>
  </sheets>
  <externalReferences>
    <externalReference r:id="rId5"/>
  </externalReferences>
  <definedNames>
    <definedName name="__123Graph_A" hidden="1">[1]General!$AC$35:$AO$35</definedName>
    <definedName name="__123Graph_AAUTHS" hidden="1">[1]General!$AC$57:$AC$65</definedName>
    <definedName name="__123Graph_AIPIBNR" hidden="1">[1]General!$AF$49:$AO$49</definedName>
    <definedName name="__123Graph_ATOTAL" hidden="1">[1]General!$AC$10:$AO$10</definedName>
    <definedName name="__123Graph_ATYPEA" hidden="1">[1]General!$AC$10:$AO$10</definedName>
    <definedName name="__123Graph_ATYPED" hidden="1">[1]General!$AC$15:$AO$15</definedName>
    <definedName name="__123Graph_ATYPEE" hidden="1">[1]General!$AC$20:$AO$20</definedName>
    <definedName name="__123Graph_ATYPEI" hidden="1">[1]General!$AC$25:$AO$25</definedName>
    <definedName name="__123Graph_ATYPEM" hidden="1">[1]General!$AC$30:$AO$30</definedName>
    <definedName name="__123Graph_ATYPEP" hidden="1">[1]General!$AC$35:$AO$35</definedName>
    <definedName name="__123Graph_ATYPER" hidden="1">[1]General!$AC$40:$AO$40</definedName>
    <definedName name="__123Graph_ATYPESUM" hidden="1">[1]General!$AC$45:$AO$45</definedName>
    <definedName name="__123Graph_B" hidden="1">[1]General!$AC$14:$AO$14</definedName>
    <definedName name="__123Graph_BAUTHS" hidden="1">[1]General!$AE$57:$AE$65</definedName>
    <definedName name="__123Graph_BTOTAL" hidden="1">[1]General!$AC$15:$AO$15</definedName>
    <definedName name="__123Graph_BTYPED" hidden="1">[1]General!$AC$14:$AO$14</definedName>
    <definedName name="__123Graph_BTYPEE" hidden="1">[1]General!$AC$14:$AO$14</definedName>
    <definedName name="__123Graph_BTYPEI" hidden="1">[1]General!$AC$14:$AO$14</definedName>
    <definedName name="__123Graph_BTYPEM" hidden="1">[1]General!$AC$14:$AO$14</definedName>
    <definedName name="__123Graph_BTYPEP" hidden="1">[1]General!$AC$14:$AO$14</definedName>
    <definedName name="__123Graph_BTYPER" hidden="1">[1]General!$AC$14:$AO$14</definedName>
    <definedName name="__123Graph_BTYPESUM" hidden="1">[1]General!$AC$14:$AO$14</definedName>
    <definedName name="__123Graph_CAUTHS" hidden="1">[1]General!$AF$57:$AF$65</definedName>
    <definedName name="__123Graph_CTOTAL" hidden="1">[1]General!$AC$20:$AO$20</definedName>
    <definedName name="__123Graph_DAUTHS" hidden="1">[1]General!$AG$57:$AG$65</definedName>
    <definedName name="__123Graph_DIPIBNR" hidden="1">[1]General!$AF$51:$AO$51</definedName>
    <definedName name="__123Graph_DTOTAL" hidden="1">[1]General!$AC$25:$AO$25</definedName>
    <definedName name="__123Graph_EAUTHS" hidden="1">[1]General!$AH$57:$AH$65</definedName>
    <definedName name="__123Graph_ETOTAL" hidden="1">[1]General!$AC$35:$AO$35</definedName>
    <definedName name="__123Graph_FAUTHS" hidden="1">[1]General!$AI$57:$AI$65</definedName>
    <definedName name="__123Graph_FTOTAL" hidden="1">[1]General!$AC$40:$AO$40</definedName>
    <definedName name="__123Graph_LBL_A" hidden="1">[1]General!$AC$35:$AO$35</definedName>
    <definedName name="__123Graph_LBL_AIPIBNR" hidden="1">[1]General!$AF$49:$AO$49</definedName>
    <definedName name="__123Graph_LBL_ATYPEA" hidden="1">[1]General!$AC$10:$AO$10</definedName>
    <definedName name="__123Graph_LBL_ATYPED" hidden="1">[1]General!$AC$15:$AO$15</definedName>
    <definedName name="__123Graph_LBL_ATYPEE" hidden="1">[1]General!$AC$20:$AO$20</definedName>
    <definedName name="__123Graph_LBL_ATYPEI" hidden="1">[1]General!$AC$25:$AO$25</definedName>
    <definedName name="__123Graph_LBL_ATYPEM" hidden="1">[1]General!$AC$30:$AO$30</definedName>
    <definedName name="__123Graph_LBL_ATYPEP" hidden="1">[1]General!$AC$35:$AO$35</definedName>
    <definedName name="__123Graph_LBL_ATYPER" hidden="1">[1]General!$AC$40:$AO$40</definedName>
    <definedName name="__123Graph_LBL_ATYPESUM" hidden="1">[1]General!$AC$45:$AO$45</definedName>
    <definedName name="__123Graph_LBL_B" hidden="1">[1]General!$AC$15:$AO$15</definedName>
    <definedName name="__123Graph_LBL_BTYPED" hidden="1">[1]General!$AC$15:$AO$15</definedName>
    <definedName name="__123Graph_LBL_BTYPEE" hidden="1">[1]General!$AC$15:$AO$15</definedName>
    <definedName name="__123Graph_LBL_BTYPEI" hidden="1">[1]General!$AC$15:$AO$15</definedName>
    <definedName name="__123Graph_LBL_BTYPEM" hidden="1">[1]General!$AC$15:$AO$15</definedName>
    <definedName name="__123Graph_LBL_BTYPEP" hidden="1">[1]General!$AC$15:$AO$15</definedName>
    <definedName name="__123Graph_LBL_BTYPER" hidden="1">[1]General!$AC$15:$AO$15</definedName>
    <definedName name="__123Graph_LBL_BTYPESUM" hidden="1">[1]General!$AC$15:$AO$15</definedName>
    <definedName name="__123Graph_LBL_DIPIBNR" hidden="1">[1]General!$AF$51:$AO$51</definedName>
    <definedName name="__123Graph_XAUTHS" hidden="1">[1]General!$AA$57:$AA$65</definedName>
    <definedName name="__123Graph_XIPIBNR" hidden="1">[1]General!$AF$5:$AO$5</definedName>
    <definedName name="__123Graph_XTOTAL" hidden="1">[1]General!$AC$6:$AO$6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'MLR Detail'!$B$1:$O$84</definedName>
    <definedName name="_xlnm.Print_Area" localSheetId="1">'MLR Summary'!$B$1:$J$28</definedName>
    <definedName name="_xlnm.Print_Area" localSheetId="2">'Notes and Analysis'!$A$1:$I$34</definedName>
    <definedName name="_xlnm.Print_Titles" localSheetId="0">'MLR Detail'!$1:$10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F8" i="2"/>
  <c r="C6" i="4" l="1"/>
  <c r="I49" i="3" l="1"/>
  <c r="J49" i="3"/>
  <c r="O71" i="3"/>
  <c r="N71" i="3"/>
  <c r="M71" i="3"/>
  <c r="L71" i="3"/>
  <c r="K71" i="3"/>
  <c r="H49" i="3" l="1"/>
  <c r="I17" i="3"/>
  <c r="J24" i="2"/>
  <c r="I24" i="2"/>
  <c r="J13" i="3" l="1"/>
  <c r="I13" i="3"/>
  <c r="H13" i="3"/>
  <c r="J77" i="3" l="1"/>
  <c r="J22" i="2"/>
  <c r="I77" i="3"/>
  <c r="I22" i="2"/>
  <c r="O26" i="3"/>
  <c r="N26" i="3"/>
  <c r="M26" i="3"/>
  <c r="L26" i="3"/>
  <c r="K26" i="3"/>
  <c r="D6" i="2"/>
  <c r="J70" i="3"/>
  <c r="I70" i="3"/>
  <c r="J69" i="3"/>
  <c r="I69" i="3"/>
  <c r="J68" i="3"/>
  <c r="I68" i="3"/>
  <c r="J67" i="3"/>
  <c r="I67" i="3"/>
  <c r="J66" i="3"/>
  <c r="I66" i="3"/>
  <c r="J65" i="3"/>
  <c r="I65" i="3"/>
  <c r="J58" i="3"/>
  <c r="I58" i="3"/>
  <c r="J57" i="3"/>
  <c r="I57" i="3"/>
  <c r="J56" i="3"/>
  <c r="I56" i="3"/>
  <c r="H56" i="3"/>
  <c r="J54" i="3"/>
  <c r="I54" i="3"/>
  <c r="J50" i="3"/>
  <c r="I50" i="3"/>
  <c r="J48" i="3"/>
  <c r="I48" i="3"/>
  <c r="J47" i="3"/>
  <c r="I47" i="3"/>
  <c r="J46" i="3"/>
  <c r="I46" i="3"/>
  <c r="J45" i="3"/>
  <c r="I45" i="3"/>
  <c r="J44" i="3"/>
  <c r="I44" i="3"/>
  <c r="J37" i="3"/>
  <c r="I37" i="3"/>
  <c r="J36" i="3"/>
  <c r="I36" i="3"/>
  <c r="J35" i="3"/>
  <c r="I35" i="3"/>
  <c r="J30" i="3"/>
  <c r="I30" i="3"/>
  <c r="J29" i="3"/>
  <c r="I29" i="3"/>
  <c r="J28" i="3"/>
  <c r="I28" i="3"/>
  <c r="J27" i="3"/>
  <c r="I27" i="3"/>
  <c r="J25" i="3"/>
  <c r="J14" i="2" s="1"/>
  <c r="I25" i="3"/>
  <c r="J24" i="3"/>
  <c r="J15" i="2" s="1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H17" i="3" s="1"/>
  <c r="O59" i="3"/>
  <c r="N59" i="3"/>
  <c r="M59" i="3"/>
  <c r="L59" i="3"/>
  <c r="K59" i="3"/>
  <c r="O51" i="3"/>
  <c r="N51" i="3"/>
  <c r="M51" i="3"/>
  <c r="L51" i="3"/>
  <c r="K51" i="3"/>
  <c r="O31" i="3"/>
  <c r="N31" i="3"/>
  <c r="M31" i="3"/>
  <c r="L31" i="3"/>
  <c r="K31" i="3"/>
  <c r="O38" i="3"/>
  <c r="N38" i="3"/>
  <c r="M38" i="3"/>
  <c r="L38" i="3"/>
  <c r="K38" i="3"/>
  <c r="H66" i="3" l="1"/>
  <c r="H70" i="3"/>
  <c r="J59" i="3"/>
  <c r="J18" i="2" s="1"/>
  <c r="H23" i="3"/>
  <c r="H50" i="3"/>
  <c r="H21" i="3"/>
  <c r="H29" i="3"/>
  <c r="H37" i="3"/>
  <c r="H27" i="3"/>
  <c r="J38" i="3"/>
  <c r="J13" i="2" s="1"/>
  <c r="H19" i="3"/>
  <c r="H46" i="3"/>
  <c r="H65" i="3"/>
  <c r="I71" i="3"/>
  <c r="I16" i="2" s="1"/>
  <c r="J71" i="3"/>
  <c r="J16" i="2" s="1"/>
  <c r="L61" i="3"/>
  <c r="L75" i="3" s="1"/>
  <c r="H48" i="3"/>
  <c r="M61" i="3"/>
  <c r="M75" i="3" s="1"/>
  <c r="H67" i="3"/>
  <c r="H30" i="3"/>
  <c r="H69" i="3"/>
  <c r="H22" i="3"/>
  <c r="H35" i="3"/>
  <c r="H45" i="3"/>
  <c r="H57" i="3"/>
  <c r="O61" i="3"/>
  <c r="O75" i="3" s="1"/>
  <c r="H36" i="3"/>
  <c r="H58" i="3"/>
  <c r="J31" i="3"/>
  <c r="H54" i="3"/>
  <c r="H68" i="3"/>
  <c r="N61" i="3"/>
  <c r="N75" i="3" s="1"/>
  <c r="I15" i="2"/>
  <c r="H24" i="3"/>
  <c r="H15" i="2" s="1"/>
  <c r="I14" i="2"/>
  <c r="H25" i="3"/>
  <c r="H14" i="2" s="1"/>
  <c r="I59" i="3"/>
  <c r="I18" i="2" s="1"/>
  <c r="K61" i="3"/>
  <c r="K75" i="3" s="1"/>
  <c r="H47" i="3"/>
  <c r="J26" i="3"/>
  <c r="I26" i="3"/>
  <c r="N32" i="3"/>
  <c r="N40" i="3" s="1"/>
  <c r="N74" i="3" s="1"/>
  <c r="K32" i="3"/>
  <c r="K40" i="3" s="1"/>
  <c r="K74" i="3" s="1"/>
  <c r="J51" i="3"/>
  <c r="H44" i="3"/>
  <c r="I51" i="3"/>
  <c r="I38" i="3"/>
  <c r="I13" i="2" s="1"/>
  <c r="H28" i="3"/>
  <c r="H20" i="3"/>
  <c r="O32" i="3"/>
  <c r="O40" i="3" s="1"/>
  <c r="O74" i="3" s="1"/>
  <c r="L32" i="3"/>
  <c r="L40" i="3" s="1"/>
  <c r="L74" i="3" s="1"/>
  <c r="M32" i="3"/>
  <c r="M40" i="3" s="1"/>
  <c r="M74" i="3" s="1"/>
  <c r="I31" i="3"/>
  <c r="H18" i="3"/>
  <c r="I73" i="3"/>
  <c r="I11" i="2" s="1"/>
  <c r="J73" i="3"/>
  <c r="J11" i="2" s="1"/>
  <c r="I63" i="3"/>
  <c r="J63" i="3"/>
  <c r="I42" i="3"/>
  <c r="J42" i="3"/>
  <c r="I15" i="3"/>
  <c r="J15" i="3"/>
  <c r="L15" i="3"/>
  <c r="M15" i="3"/>
  <c r="N15" i="3"/>
  <c r="O15" i="3"/>
  <c r="L42" i="3"/>
  <c r="M42" i="3"/>
  <c r="N42" i="3"/>
  <c r="O42" i="3"/>
  <c r="L63" i="3"/>
  <c r="M63" i="3"/>
  <c r="N63" i="3"/>
  <c r="O63" i="3"/>
  <c r="L73" i="3"/>
  <c r="M73" i="3"/>
  <c r="N73" i="3"/>
  <c r="O73" i="3"/>
  <c r="J32" i="3" l="1"/>
  <c r="H26" i="3"/>
  <c r="L76" i="3"/>
  <c r="H31" i="3"/>
  <c r="H59" i="3"/>
  <c r="H18" i="2" s="1"/>
  <c r="M76" i="3"/>
  <c r="H38" i="3"/>
  <c r="H13" i="2" s="1"/>
  <c r="H71" i="3"/>
  <c r="H16" i="2" s="1"/>
  <c r="O76" i="3"/>
  <c r="H51" i="3"/>
  <c r="H17" i="2" s="1"/>
  <c r="N76" i="3"/>
  <c r="K76" i="3"/>
  <c r="J61" i="3"/>
  <c r="J17" i="2"/>
  <c r="I61" i="3"/>
  <c r="I17" i="2"/>
  <c r="J40" i="3"/>
  <c r="J12" i="2"/>
  <c r="H77" i="3"/>
  <c r="H24" i="2"/>
  <c r="I32" i="3"/>
  <c r="K73" i="3"/>
  <c r="H73" i="3"/>
  <c r="H11" i="2" s="1"/>
  <c r="K63" i="3"/>
  <c r="H63" i="3"/>
  <c r="K42" i="3"/>
  <c r="H42" i="3"/>
  <c r="K15" i="3"/>
  <c r="H15" i="3"/>
  <c r="H32" i="3" l="1"/>
  <c r="H40" i="3" s="1"/>
  <c r="H74" i="3" s="1"/>
  <c r="H61" i="3"/>
  <c r="H20" i="2" s="1"/>
  <c r="J75" i="3"/>
  <c r="J20" i="2"/>
  <c r="I75" i="3"/>
  <c r="I20" i="2"/>
  <c r="J74" i="3"/>
  <c r="J19" i="2"/>
  <c r="I40" i="3"/>
  <c r="I12" i="2"/>
  <c r="H22" i="2"/>
  <c r="H12" i="2" l="1"/>
  <c r="H75" i="3"/>
  <c r="J21" i="2"/>
  <c r="J76" i="3"/>
  <c r="J78" i="3" s="1"/>
  <c r="I74" i="3"/>
  <c r="I76" i="3" s="1"/>
  <c r="I78" i="3" s="1"/>
  <c r="I79" i="3" s="1"/>
  <c r="I19" i="2"/>
  <c r="I21" i="2" s="1"/>
  <c r="H19" i="2"/>
  <c r="H21" i="2" s="1"/>
  <c r="J79" i="3" l="1"/>
  <c r="J25" i="2" s="1"/>
  <c r="J23" i="2"/>
  <c r="I25" i="2"/>
  <c r="I23" i="2"/>
  <c r="H76" i="3"/>
  <c r="H78" i="3" s="1"/>
  <c r="H79" i="3" l="1"/>
  <c r="H25" i="2" s="1"/>
  <c r="H23" i="2"/>
</calcChain>
</file>

<file path=xl/sharedStrings.xml><?xml version="1.0" encoding="utf-8"?>
<sst xmlns="http://schemas.openxmlformats.org/spreadsheetml/2006/main" count="112" uniqueCount="100">
  <si>
    <t>Report 29 - MLR Detail</t>
  </si>
  <si>
    <t>Member Months in MLR Reporting Year</t>
  </si>
  <si>
    <t>Credibility Adjustment per CMS Bulletin</t>
  </si>
  <si>
    <t>FMB-ALL 29</t>
  </si>
  <si>
    <t>Centennial Care MLR Report</t>
  </si>
  <si>
    <t>Centennial Care:  All Programs</t>
  </si>
  <si>
    <t xml:space="preserve">MCO Name:  </t>
  </si>
  <si>
    <t>Report Submission Type:  Annual</t>
  </si>
  <si>
    <t>Contract/MLR Reporting Year:</t>
  </si>
  <si>
    <t>Source: https://www.medicaid.gov/federal-policy-guidance/downloads/cib073117.pdf</t>
  </si>
  <si>
    <t>A. MLR Credibility Calculation</t>
  </si>
  <si>
    <t>Total Centennial Care Program</t>
  </si>
  <si>
    <t>Total Legacy Programs</t>
  </si>
  <si>
    <t>Total OAG Programs</t>
  </si>
  <si>
    <t>Physical Health Program</t>
  </si>
  <si>
    <t>Behavioral Health Program</t>
  </si>
  <si>
    <t>Long Term Services and Supports Program</t>
  </si>
  <si>
    <t>Other Adult Group Physical Health Program</t>
  </si>
  <si>
    <t>Other Adult Group Behavioral Health Program</t>
  </si>
  <si>
    <t>A.1 Member Months</t>
  </si>
  <si>
    <t>A.2 Credibility Adjustment per 42 CFR § 438.8(h) (0.00% if none)</t>
  </si>
  <si>
    <t>B. Numerator</t>
  </si>
  <si>
    <t>B.1 Incurred Claims</t>
  </si>
  <si>
    <t>B.1.1 Incurred claims, including unpaid claim liabilities for the MLR reporting year</t>
  </si>
  <si>
    <t>B.1.2 IBNR for claims incurred in the period expected to be paid in months after the known runout</t>
  </si>
  <si>
    <t>B.1.3 Withholds from payments made to network providers</t>
  </si>
  <si>
    <t>B.1.4 Amount of incentive and bonus payments made, or expected to be made to network providers</t>
  </si>
  <si>
    <t>B.1.5 Changes in other claims-related reserves</t>
  </si>
  <si>
    <t>B.1.6 Reserves for contingent benefits and the medical claim portion of lawsuits</t>
  </si>
  <si>
    <t>B.1.7 Net payment/(receipts) related to state-mandated solvency funds</t>
  </si>
  <si>
    <t>B.1.8a Amount spent on fraud reduction</t>
  </si>
  <si>
    <t xml:space="preserve">B.1.8b Amount of claims payments recovered through fraud reduction </t>
  </si>
  <si>
    <t>B.1.9 Total INCLUDED Incurred Claims (B.1.1 + B.1.2 + B.1.3 + B.1.4 + B.1.5 + B.1.6 + B.1.7 + minimum(B.1.8a, B.1.8b))</t>
  </si>
  <si>
    <t>B.1.10 Claims that are recoverable for anticipated coordination of benefits*</t>
  </si>
  <si>
    <t>B.1.11 Claims payments recoveries received as a result of subrogation*</t>
  </si>
  <si>
    <t>B.1.12 Overpayment recoveries received from network providers*</t>
  </si>
  <si>
    <t>B.1.13 Prescription drug rebates received and accrued*</t>
  </si>
  <si>
    <t>B.1.14 Total DEDUCTED Incurred Claims (B.1.10 + B.1.11 + B.1.12 + B.1.13)</t>
  </si>
  <si>
    <t>B.1.15 Total Incurred Claims (B.1.9 - B.1.14)</t>
  </si>
  <si>
    <t>B.2 Included Activities that Improve Health Care Quality</t>
  </si>
  <si>
    <t xml:space="preserve">B.2.1 Activities that meets 45 CFR § 158.150(b) and is NOT EXCLUDED under 45 CFR § 158.150(c) </t>
  </si>
  <si>
    <t xml:space="preserve">B.2.2 Activities related to any EQR-related activity as described in § 438.358(b) and (c) </t>
  </si>
  <si>
    <t>B.2.3 Expenditure that is related to Health Information Technology and meaningful use, under 45 CFR § 158.151</t>
  </si>
  <si>
    <t>B.2.4 Total Activities that Improve Health Care Quality (B.2.1 + B.2.2 + B.2.3)</t>
  </si>
  <si>
    <t>B.3 Numerator Total (B.1.15 + B.2.4)</t>
  </si>
  <si>
    <t>C. Denominator</t>
  </si>
  <si>
    <t>C.1 Premium Revenue</t>
  </si>
  <si>
    <t>C.1.1 State capitation payments, including adjustments</t>
  </si>
  <si>
    <t>C.1.2 State developed one time payments for specific life events of enrollees</t>
  </si>
  <si>
    <t>C.1.3 Earned premium withholds approved under § 438.6(b)(3)</t>
  </si>
  <si>
    <t>C.1.4 Unpaid cost-sharing amount that the MCO could have collected from enrollees under the contract</t>
  </si>
  <si>
    <t>C.1.5 All changes to unearned premium reserves</t>
  </si>
  <si>
    <t>C.1.6 Profit sharing remittances (report a negative value)</t>
  </si>
  <si>
    <t>C.1.7 Net receipts/(payments) related to risk sharing mechanisms (report a negative value if revenue was reduced)</t>
  </si>
  <si>
    <t>C.1.8 Total Premium Revenue (C.1.1 + C.1.2 + C.1.3 + C.1.4 + C.1.5 + C.1.6 + C.1.7)</t>
  </si>
  <si>
    <t>C.2 Federal, State and Local Taxes</t>
  </si>
  <si>
    <t>C.2.1 Statutory assessments to defray the operating expense of any state or federal department**</t>
  </si>
  <si>
    <t>C.2.2 Examination fees in lieu of premium taxes as specified by state law (DOES NOT APPLY)**</t>
  </si>
  <si>
    <t xml:space="preserve">C.2.3 Federal taxes and assessments allocated to MCOs** </t>
  </si>
  <si>
    <t xml:space="preserve">C.2.4 State and local taxes and assessments** </t>
  </si>
  <si>
    <t>C.2.5 Amounts otherwise exempt from Federal income taxes for community benefit expenditures**</t>
  </si>
  <si>
    <t>C.2.6 Total Federal, State and Local Taxes (C.2.1 + C.2.2 + C.2.3 + C.2.4 + C.2.5)</t>
  </si>
  <si>
    <t>C.3 Denominator Total (C.1.8 - C.2.6)</t>
  </si>
  <si>
    <t>D. Excluded Items</t>
  </si>
  <si>
    <t>D.1 Excluded Non-claim Costs</t>
  </si>
  <si>
    <t>D.1.1 Amounts paid to third party vendors for secondary network savings</t>
  </si>
  <si>
    <t>D.1.2 Amounts paid to third party vendors for network development, admin fees, claims processing &amp; utilization management</t>
  </si>
  <si>
    <t>D.1.3 Amounts paid to a provider for professional or administrative services outside of providing services to enrollees</t>
  </si>
  <si>
    <t>D.1.4 Fines and penalties assessed by regulatory authorities</t>
  </si>
  <si>
    <t>D.1.5 Amounts paid to the State as remittance for prior MLR experience</t>
  </si>
  <si>
    <t>D.1.6 Amounts for pass-through payments under § 438.6(d)</t>
  </si>
  <si>
    <t>D.1.7 Total Excluded Non-claim Costs (D.1.1 + D.1.2 + D.1.3 + D.1.4 + D.1.5 + D.1.6)</t>
  </si>
  <si>
    <t>E. MLR Calculation</t>
  </si>
  <si>
    <t>E.1 MLR Numerator (from B.3)</t>
  </si>
  <si>
    <t>E.2 MLR Denominator (from C.3)</t>
  </si>
  <si>
    <t>E.3 MLR prior to credibility adjustment (E.1 / E.2)</t>
  </si>
  <si>
    <t>E.4 Credibility adjustment (from A.2)</t>
  </si>
  <si>
    <t>E.5 Credibility-adjusted MLR (E.3 + E.4)</t>
  </si>
  <si>
    <t>E.6 Remittance calculation ([86% - E.5] x E.2, if E.5 &lt; 86%)</t>
  </si>
  <si>
    <t>*Report a positive value to reduce the numerator (lines B.1.10 through B.1.13)</t>
  </si>
  <si>
    <t>**Report a positive value to reduce the denominator for each line under C.2 Federal, State and Local Taxes</t>
  </si>
  <si>
    <t>Report 29 - MLR Summary</t>
  </si>
  <si>
    <t>MLR Report Summary</t>
  </si>
  <si>
    <t>Total incurred claims</t>
  </si>
  <si>
    <t>Expenditures on quality improving activities</t>
  </si>
  <si>
    <t xml:space="preserve">Recoveries through fraud reduction </t>
  </si>
  <si>
    <t>Expenditures on fraud reduction</t>
  </si>
  <si>
    <t>Non-claim costs</t>
  </si>
  <si>
    <t>Premium revenue</t>
  </si>
  <si>
    <t>Premium related taxes, licensing, and regulatory fees</t>
  </si>
  <si>
    <t>MLR Numerator</t>
  </si>
  <si>
    <t>MLR Denominator</t>
  </si>
  <si>
    <t>The calculated MLR (unadjusted)</t>
  </si>
  <si>
    <t>Any credibility adjustment applied</t>
  </si>
  <si>
    <t>Credibility-adjusted MLR</t>
  </si>
  <si>
    <t>The number of member months</t>
  </si>
  <si>
    <t>Remittance</t>
  </si>
  <si>
    <t>Report 29 - MLR Notes and Analysis</t>
  </si>
  <si>
    <t>1. Expense Allocation: Use this space to either describe or reference documentation on methodologies for allocation of expenditures for this MLR report.</t>
  </si>
  <si>
    <t>2. Financial Comparison: Use this space to either describe, show, or reference documentation on how financials compare to the amounts in this MLR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</si>
</sst>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  <numFmt numFmtId="167" formatCode="_(&quot;$&quot;* #,##0_);_(&quot;$&quot;* \(#,##0\)\ ;_(&quot;$&quot;* &quot;-&quot;_);_(@_)"/>
    <numFmt numFmtId="168" formatCode="_(&quot;$&quot;* #,##0.00_);_(&quot;$&quot;* \(#,##0.00\)\ ;_(&quot;$&quot;* &quot;-&quot;_);_(@_)"/>
  </numFmts>
  <fonts count="1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C77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0" fillId="0" borderId="0"/>
  </cellStyleXfs>
  <cellXfs count="137">
    <xf numFmtId="0" fontId="0" fillId="0" borderId="0" xfId="0"/>
    <xf numFmtId="0" fontId="3" fillId="0" borderId="0" xfId="0" applyFont="1" applyProtection="1"/>
    <xf numFmtId="10" fontId="3" fillId="2" borderId="8" xfId="3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Protection="1"/>
    <xf numFmtId="166" fontId="3" fillId="2" borderId="4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42" fontId="3" fillId="2" borderId="4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 wrapText="1"/>
    </xf>
    <xf numFmtId="42" fontId="3" fillId="2" borderId="25" xfId="0" applyNumberFormat="1" applyFont="1" applyFill="1" applyBorder="1" applyAlignment="1" applyProtection="1">
      <alignment horizontal="left"/>
    </xf>
    <xf numFmtId="166" fontId="3" fillId="2" borderId="25" xfId="0" applyNumberFormat="1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right"/>
    </xf>
    <xf numFmtId="0" fontId="5" fillId="4" borderId="10" xfId="0" applyFont="1" applyFill="1" applyBorder="1" applyAlignment="1" applyProtection="1">
      <alignment horizontal="right"/>
    </xf>
    <xf numFmtId="165" fontId="3" fillId="4" borderId="1" xfId="2" applyNumberFormat="1" applyFont="1" applyFill="1" applyBorder="1" applyAlignment="1" applyProtection="1">
      <alignment horizontal="left"/>
    </xf>
    <xf numFmtId="165" fontId="3" fillId="4" borderId="4" xfId="2" applyNumberFormat="1" applyFont="1" applyFill="1" applyBorder="1" applyAlignment="1" applyProtection="1">
      <alignment horizontal="left"/>
    </xf>
    <xf numFmtId="165" fontId="3" fillId="4" borderId="25" xfId="2" applyNumberFormat="1" applyFont="1" applyFill="1" applyBorder="1" applyAlignment="1" applyProtection="1">
      <alignment horizontal="left"/>
    </xf>
    <xf numFmtId="44" fontId="3" fillId="2" borderId="4" xfId="2" applyNumberFormat="1" applyFont="1" applyFill="1" applyBorder="1" applyAlignment="1" applyProtection="1">
      <alignment horizontal="left"/>
    </xf>
    <xf numFmtId="44" fontId="3" fillId="2" borderId="25" xfId="2" applyNumberFormat="1" applyFont="1" applyFill="1" applyBorder="1" applyAlignment="1" applyProtection="1">
      <alignment horizontal="left"/>
    </xf>
    <xf numFmtId="44" fontId="3" fillId="2" borderId="11" xfId="2" applyNumberFormat="1" applyFont="1" applyFill="1" applyBorder="1" applyAlignment="1" applyProtection="1">
      <alignment horizontal="left"/>
    </xf>
    <xf numFmtId="44" fontId="3" fillId="2" borderId="27" xfId="2" applyNumberFormat="1" applyFont="1" applyFill="1" applyBorder="1" applyAlignment="1" applyProtection="1">
      <alignment horizontal="left"/>
    </xf>
    <xf numFmtId="44" fontId="3" fillId="2" borderId="8" xfId="2" applyNumberFormat="1" applyFont="1" applyFill="1" applyBorder="1" applyAlignment="1" applyProtection="1">
      <alignment horizontal="left"/>
    </xf>
    <xf numFmtId="44" fontId="3" fillId="2" borderId="26" xfId="2" applyNumberFormat="1" applyFont="1" applyFill="1" applyBorder="1" applyAlignment="1" applyProtection="1">
      <alignment horizontal="left"/>
    </xf>
    <xf numFmtId="0" fontId="5" fillId="2" borderId="6" xfId="0" applyFont="1" applyFill="1" applyBorder="1" applyAlignment="1" applyProtection="1">
      <alignment vertical="center" wrapText="1"/>
    </xf>
    <xf numFmtId="0" fontId="5" fillId="2" borderId="7" xfId="0" applyFont="1" applyFill="1" applyBorder="1" applyAlignment="1" applyProtection="1">
      <alignment vertical="center" wrapText="1"/>
    </xf>
    <xf numFmtId="0" fontId="5" fillId="2" borderId="10" xfId="0" applyFont="1" applyFill="1" applyBorder="1" applyAlignment="1" applyProtection="1"/>
    <xf numFmtId="0" fontId="5" fillId="2" borderId="1" xfId="0" applyFont="1" applyFill="1" applyBorder="1" applyAlignment="1" applyProtection="1"/>
    <xf numFmtId="0" fontId="3" fillId="0" borderId="9" xfId="0" applyFont="1" applyFill="1" applyBorder="1" applyAlignment="1" applyProtection="1"/>
    <xf numFmtId="0" fontId="3" fillId="0" borderId="10" xfId="0" applyFont="1" applyFill="1" applyBorder="1" applyAlignment="1" applyProtection="1"/>
    <xf numFmtId="0" fontId="3" fillId="0" borderId="1" xfId="0" applyFont="1" applyFill="1" applyBorder="1" applyAlignment="1" applyProtection="1"/>
    <xf numFmtId="0" fontId="5" fillId="2" borderId="9" xfId="0" applyFont="1" applyFill="1" applyBorder="1" applyAlignment="1" applyProtection="1"/>
    <xf numFmtId="0" fontId="5" fillId="2" borderId="5" xfId="0" applyFont="1" applyFill="1" applyBorder="1" applyAlignment="1" applyProtection="1"/>
    <xf numFmtId="0" fontId="5" fillId="2" borderId="6" xfId="0" applyFont="1" applyFill="1" applyBorder="1" applyAlignment="1" applyProtection="1"/>
    <xf numFmtId="0" fontId="5" fillId="2" borderId="7" xfId="0" applyFont="1" applyFill="1" applyBorder="1" applyAlignment="1" applyProtection="1"/>
    <xf numFmtId="0" fontId="5" fillId="2" borderId="13" xfId="0" applyFont="1" applyFill="1" applyBorder="1" applyAlignment="1" applyProtection="1"/>
    <xf numFmtId="0" fontId="5" fillId="2" borderId="14" xfId="0" applyFont="1" applyFill="1" applyBorder="1" applyAlignment="1" applyProtection="1"/>
    <xf numFmtId="0" fontId="5" fillId="2" borderId="39" xfId="0" applyFont="1" applyFill="1" applyBorder="1" applyAlignment="1" applyProtection="1"/>
    <xf numFmtId="0" fontId="5" fillId="2" borderId="14" xfId="0" applyFont="1" applyFill="1" applyBorder="1" applyAlignment="1" applyProtection="1">
      <alignment vertical="center" wrapText="1"/>
    </xf>
    <xf numFmtId="0" fontId="5" fillId="2" borderId="39" xfId="0" applyFont="1" applyFill="1" applyBorder="1" applyAlignment="1" applyProtection="1">
      <alignment vertical="center" wrapText="1"/>
    </xf>
    <xf numFmtId="0" fontId="5" fillId="2" borderId="13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44" fontId="3" fillId="0" borderId="4" xfId="2" applyNumberFormat="1" applyFont="1" applyFill="1" applyBorder="1" applyAlignment="1" applyProtection="1">
      <alignment horizontal="left"/>
      <protection locked="0"/>
    </xf>
    <xf numFmtId="44" fontId="3" fillId="0" borderId="25" xfId="2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Protection="1"/>
    <xf numFmtId="164" fontId="3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9" xfId="1" applyNumberFormat="1" applyFont="1" applyBorder="1" applyAlignment="1" applyProtection="1">
      <alignment horizontal="center" vertical="center" wrapText="1"/>
      <protection locked="0"/>
    </xf>
    <xf numFmtId="164" fontId="3" fillId="0" borderId="30" xfId="1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 vertical="top" wrapText="1"/>
    </xf>
    <xf numFmtId="10" fontId="3" fillId="0" borderId="0" xfId="3" applyNumberFormat="1" applyFont="1" applyFill="1" applyBorder="1" applyAlignment="1" applyProtection="1">
      <alignment horizontal="left" vertical="top" wrapText="1"/>
    </xf>
    <xf numFmtId="166" fontId="3" fillId="0" borderId="0" xfId="0" applyNumberFormat="1" applyFont="1" applyFill="1" applyBorder="1" applyAlignment="1" applyProtection="1"/>
    <xf numFmtId="0" fontId="13" fillId="3" borderId="2" xfId="0" applyFont="1" applyFill="1" applyBorder="1" applyAlignment="1" applyProtection="1">
      <alignment horizontal="center" wrapText="1"/>
    </xf>
    <xf numFmtId="0" fontId="13" fillId="3" borderId="24" xfId="0" applyFont="1" applyFill="1" applyBorder="1" applyAlignment="1" applyProtection="1">
      <alignment horizontal="center" wrapText="1"/>
    </xf>
    <xf numFmtId="164" fontId="14" fillId="3" borderId="3" xfId="1" applyNumberFormat="1" applyFont="1" applyFill="1" applyBorder="1" applyAlignment="1" applyProtection="1">
      <alignment horizontal="right" wrapText="1"/>
    </xf>
    <xf numFmtId="10" fontId="14" fillId="3" borderId="25" xfId="3" applyNumberFormat="1" applyFont="1" applyFill="1" applyBorder="1" applyAlignment="1" applyProtection="1">
      <alignment horizontal="right" wrapText="1"/>
    </xf>
    <xf numFmtId="164" fontId="14" fillId="3" borderId="15" xfId="1" applyNumberFormat="1" applyFont="1" applyFill="1" applyBorder="1" applyAlignment="1" applyProtection="1">
      <alignment horizontal="right" vertical="top" wrapText="1"/>
    </xf>
    <xf numFmtId="10" fontId="14" fillId="3" borderId="26" xfId="3" applyNumberFormat="1" applyFont="1" applyFill="1" applyBorder="1" applyAlignment="1" applyProtection="1">
      <alignment horizontal="right" vertical="top" wrapText="1"/>
    </xf>
    <xf numFmtId="0" fontId="6" fillId="0" borderId="0" xfId="0" applyFont="1" applyProtection="1"/>
    <xf numFmtId="0" fontId="11" fillId="0" borderId="0" xfId="0" applyFont="1" applyProtection="1"/>
    <xf numFmtId="0" fontId="7" fillId="0" borderId="0" xfId="0" applyFont="1" applyProtection="1"/>
    <xf numFmtId="0" fontId="1" fillId="0" borderId="0" xfId="0" applyFont="1" applyFill="1" applyProtection="1"/>
    <xf numFmtId="0" fontId="8" fillId="5" borderId="34" xfId="0" applyFont="1" applyFill="1" applyBorder="1" applyAlignment="1" applyProtection="1">
      <alignment horizontal="center" vertical="center" wrapText="1"/>
    </xf>
    <xf numFmtId="0" fontId="8" fillId="5" borderId="35" xfId="0" applyFont="1" applyFill="1" applyBorder="1" applyAlignment="1" applyProtection="1">
      <alignment horizontal="center" vertical="center" wrapText="1"/>
    </xf>
    <xf numFmtId="165" fontId="5" fillId="4" borderId="8" xfId="2" applyNumberFormat="1" applyFont="1" applyFill="1" applyBorder="1" applyAlignment="1" applyProtection="1">
      <alignment horizontal="left"/>
    </xf>
    <xf numFmtId="165" fontId="5" fillId="4" borderId="26" xfId="2" applyNumberFormat="1" applyFont="1" applyFill="1" applyBorder="1" applyAlignment="1" applyProtection="1">
      <alignment horizontal="left"/>
    </xf>
    <xf numFmtId="10" fontId="3" fillId="3" borderId="4" xfId="0" applyNumberFormat="1" applyFont="1" applyFill="1" applyBorder="1" applyAlignment="1" applyProtection="1">
      <alignment horizontal="right"/>
    </xf>
    <xf numFmtId="10" fontId="3" fillId="3" borderId="25" xfId="0" applyNumberFormat="1" applyFont="1" applyFill="1" applyBorder="1" applyAlignment="1" applyProtection="1">
      <alignment horizontal="right"/>
    </xf>
    <xf numFmtId="0" fontId="3" fillId="0" borderId="13" xfId="0" applyFont="1" applyFill="1" applyBorder="1" applyAlignment="1" applyProtection="1"/>
    <xf numFmtId="0" fontId="3" fillId="0" borderId="14" xfId="0" applyFont="1" applyFill="1" applyBorder="1" applyAlignment="1" applyProtection="1"/>
    <xf numFmtId="0" fontId="3" fillId="0" borderId="39" xfId="0" applyFont="1" applyFill="1" applyBorder="1" applyAlignment="1" applyProtection="1"/>
    <xf numFmtId="168" fontId="3" fillId="2" borderId="4" xfId="0" applyNumberFormat="1" applyFont="1" applyFill="1" applyBorder="1" applyAlignment="1" applyProtection="1">
      <alignment horizontal="left"/>
    </xf>
    <xf numFmtId="168" fontId="3" fillId="2" borderId="25" xfId="0" applyNumberFormat="1" applyFont="1" applyFill="1" applyBorder="1" applyAlignment="1" applyProtection="1">
      <alignment horizontal="left"/>
    </xf>
    <xf numFmtId="10" fontId="3" fillId="2" borderId="4" xfId="0" applyNumberFormat="1" applyFont="1" applyFill="1" applyBorder="1" applyAlignment="1" applyProtection="1">
      <alignment horizontal="right"/>
    </xf>
    <xf numFmtId="10" fontId="3" fillId="2" borderId="25" xfId="0" applyNumberFormat="1" applyFont="1" applyFill="1" applyBorder="1" applyAlignment="1" applyProtection="1">
      <alignment horizontal="right"/>
    </xf>
    <xf numFmtId="10" fontId="3" fillId="4" borderId="4" xfId="0" applyNumberFormat="1" applyFont="1" applyFill="1" applyBorder="1" applyAlignment="1" applyProtection="1">
      <alignment horizontal="right"/>
    </xf>
    <xf numFmtId="10" fontId="3" fillId="4" borderId="25" xfId="0" applyNumberFormat="1" applyFont="1" applyFill="1" applyBorder="1" applyAlignment="1" applyProtection="1">
      <alignment horizontal="right"/>
    </xf>
    <xf numFmtId="44" fontId="5" fillId="2" borderId="8" xfId="2" applyNumberFormat="1" applyFont="1" applyFill="1" applyBorder="1" applyAlignment="1" applyProtection="1">
      <alignment horizontal="left"/>
    </xf>
    <xf numFmtId="0" fontId="12" fillId="0" borderId="0" xfId="0" applyFont="1" applyProtection="1"/>
    <xf numFmtId="0" fontId="8" fillId="5" borderId="37" xfId="0" applyFont="1" applyFill="1" applyBorder="1" applyAlignment="1" applyProtection="1">
      <alignment horizontal="center" vertical="center" wrapText="1"/>
    </xf>
    <xf numFmtId="168" fontId="3" fillId="2" borderId="36" xfId="0" applyNumberFormat="1" applyFont="1" applyFill="1" applyBorder="1" applyAlignment="1" applyProtection="1">
      <alignment horizontal="left"/>
    </xf>
    <xf numFmtId="168" fontId="3" fillId="2" borderId="24" xfId="0" applyNumberFormat="1" applyFont="1" applyFill="1" applyBorder="1" applyAlignment="1" applyProtection="1">
      <alignment horizontal="left"/>
    </xf>
    <xf numFmtId="164" fontId="3" fillId="2" borderId="4" xfId="1" applyNumberFormat="1" applyFont="1" applyFill="1" applyBorder="1" applyAlignment="1" applyProtection="1">
      <alignment horizontal="right"/>
    </xf>
    <xf numFmtId="164" fontId="3" fillId="2" borderId="25" xfId="1" applyNumberFormat="1" applyFont="1" applyFill="1" applyBorder="1" applyAlignment="1" applyProtection="1">
      <alignment horizontal="right"/>
    </xf>
    <xf numFmtId="168" fontId="3" fillId="0" borderId="8" xfId="0" applyNumberFormat="1" applyFont="1" applyFill="1" applyBorder="1" applyAlignment="1" applyProtection="1">
      <alignment horizontal="left"/>
    </xf>
    <xf numFmtId="168" fontId="3" fillId="0" borderId="26" xfId="0" applyNumberFormat="1" applyFont="1" applyFill="1" applyBorder="1" applyAlignment="1" applyProtection="1">
      <alignment horizontal="left"/>
    </xf>
    <xf numFmtId="167" fontId="3" fillId="0" borderId="0" xfId="0" applyNumberFormat="1" applyFont="1" applyBorder="1" applyAlignment="1" applyProtection="1">
      <alignment horizontal="left"/>
    </xf>
    <xf numFmtId="0" fontId="7" fillId="0" borderId="0" xfId="0" applyFont="1" applyAlignment="1" applyProtection="1">
      <alignment vertical="center"/>
    </xf>
    <xf numFmtId="0" fontId="0" fillId="0" borderId="0" xfId="0" applyProtection="1"/>
    <xf numFmtId="0" fontId="7" fillId="2" borderId="33" xfId="0" applyFont="1" applyFill="1" applyBorder="1" applyAlignment="1" applyProtection="1">
      <alignment vertical="center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Fill="1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2" borderId="4" xfId="0" applyFont="1" applyFill="1" applyBorder="1" applyAlignment="1" applyProtection="1">
      <alignment horizontal="center"/>
    </xf>
    <xf numFmtId="0" fontId="1" fillId="2" borderId="25" xfId="0" applyFont="1" applyFill="1" applyBorder="1" applyAlignment="1" applyProtection="1">
      <alignment horizontal="center"/>
    </xf>
    <xf numFmtId="42" fontId="1" fillId="2" borderId="4" xfId="0" applyNumberFormat="1" applyFont="1" applyFill="1" applyBorder="1" applyAlignment="1" applyProtection="1">
      <alignment horizontal="left"/>
    </xf>
    <xf numFmtId="42" fontId="1" fillId="2" borderId="25" xfId="0" applyNumberFormat="1" applyFont="1" applyFill="1" applyBorder="1" applyAlignment="1" applyProtection="1">
      <alignment horizontal="left"/>
    </xf>
    <xf numFmtId="0" fontId="1" fillId="0" borderId="0" xfId="0" applyFont="1" applyBorder="1" applyProtection="1"/>
    <xf numFmtId="0" fontId="3" fillId="0" borderId="0" xfId="0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5" fillId="0" borderId="12" xfId="0" applyFont="1" applyFill="1" applyBorder="1" applyAlignment="1" applyProtection="1">
      <alignment horizontal="center" wrapText="1"/>
    </xf>
    <xf numFmtId="0" fontId="9" fillId="5" borderId="31" xfId="0" applyFont="1" applyFill="1" applyBorder="1" applyAlignment="1" applyProtection="1">
      <alignment horizontal="left" vertical="center" wrapText="1"/>
    </xf>
    <xf numFmtId="0" fontId="9" fillId="5" borderId="12" xfId="0" applyFont="1" applyFill="1" applyBorder="1" applyAlignment="1" applyProtection="1">
      <alignment horizontal="left" vertical="center" wrapText="1"/>
    </xf>
    <xf numFmtId="0" fontId="9" fillId="5" borderId="37" xfId="0" applyFont="1" applyFill="1" applyBorder="1" applyAlignment="1" applyProtection="1">
      <alignment horizontal="left" vertical="center" wrapText="1"/>
    </xf>
    <xf numFmtId="0" fontId="7" fillId="2" borderId="33" xfId="0" applyFont="1" applyFill="1" applyBorder="1" applyAlignment="1" applyProtection="1">
      <alignment vertical="center"/>
      <protection locked="0"/>
    </xf>
    <xf numFmtId="0" fontId="15" fillId="0" borderId="33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</xf>
    <xf numFmtId="0" fontId="9" fillId="5" borderId="13" xfId="0" applyFont="1" applyFill="1" applyBorder="1" applyAlignment="1" applyProtection="1">
      <alignment horizontal="left" vertical="center"/>
    </xf>
    <xf numFmtId="0" fontId="9" fillId="5" borderId="14" xfId="0" applyFont="1" applyFill="1" applyBorder="1" applyAlignment="1" applyProtection="1">
      <alignment horizontal="left" vertical="center"/>
    </xf>
    <xf numFmtId="0" fontId="9" fillId="5" borderId="38" xfId="0" applyFont="1" applyFill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horizontal="left"/>
    </xf>
    <xf numFmtId="0" fontId="3" fillId="0" borderId="29" xfId="0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3" fillId="0" borderId="9" xfId="0" applyFont="1" applyFill="1" applyBorder="1" applyAlignment="1" applyProtection="1">
      <alignment horizontal="left"/>
    </xf>
    <xf numFmtId="0" fontId="3" fillId="0" borderId="10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left" vertical="center"/>
    </xf>
    <xf numFmtId="0" fontId="3" fillId="2" borderId="31" xfId="0" applyFont="1" applyFill="1" applyBorder="1" applyAlignment="1" applyProtection="1">
      <alignment horizontal="left" vertical="top" wrapText="1"/>
    </xf>
    <xf numFmtId="0" fontId="3" fillId="2" borderId="12" xfId="0" applyFont="1" applyFill="1" applyBorder="1" applyAlignment="1" applyProtection="1">
      <alignment horizontal="left" vertical="top" wrapText="1"/>
    </xf>
    <xf numFmtId="0" fontId="3" fillId="2" borderId="32" xfId="0" applyFont="1" applyFill="1" applyBorder="1" applyAlignment="1" applyProtection="1">
      <alignment horizontal="left" vertical="top" wrapText="1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</cellXfs>
  <cellStyles count="6">
    <cellStyle name="Comma" xfId="1" builtinId="3"/>
    <cellStyle name="Currency" xfId="2" builtinId="4"/>
    <cellStyle name="Normal" xfId="0" builtinId="0"/>
    <cellStyle name="Normal 2" xfId="5" xr:uid="{00000000-0005-0000-0000-000003000000}"/>
    <cellStyle name="Normal 6" xfId="4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002C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ACCRUAL/2000DC/10_00dc/DCLa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_x0000_ÿ"/>
      <sheetName val="General"/>
      <sheetName val="Hospital "/>
      <sheetName val="Medical "/>
      <sheetName val="DCLag"/>
      <sheetName val="2009 Oct Guidance SEC Format"/>
      <sheetName val="Q3 Forecast Scenarios Aud Com"/>
      <sheetName val="Plan Cost Centers- Final  "/>
      <sheetName val="Revenue"/>
      <sheetName val="Exhibit II"/>
      <sheetName val="INDEX"/>
      <sheetName val="Appendix A-Region"/>
      <sheetName val="****"/>
      <sheetName val="Lookups"/>
      <sheetName val="June 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3"/>
  <sheetViews>
    <sheetView showGridLines="0" zoomScale="75" zoomScaleNormal="75" workbookViewId="0"/>
  </sheetViews>
  <sheetFormatPr defaultColWidth="8.7109375" defaultRowHeight="12.75"/>
  <cols>
    <col min="1" max="1" width="4.42578125" style="55" customWidth="1"/>
    <col min="2" max="6" width="14.140625" style="55" customWidth="1"/>
    <col min="7" max="7" width="32.140625" style="55" customWidth="1"/>
    <col min="8" max="10" width="18.85546875" style="55" customWidth="1"/>
    <col min="11" max="11" width="19.5703125" style="55" customWidth="1"/>
    <col min="12" max="12" width="20.42578125" style="55" customWidth="1"/>
    <col min="13" max="13" width="23" style="55" customWidth="1"/>
    <col min="14" max="14" width="19.42578125" style="55" customWidth="1"/>
    <col min="15" max="15" width="20.28515625" style="55" customWidth="1"/>
    <col min="16" max="24" width="8.7109375" style="55"/>
    <col min="25" max="25" width="16.7109375" style="55" customWidth="1"/>
    <col min="26" max="26" width="20.140625" style="55" customWidth="1"/>
    <col min="27" max="16384" width="8.7109375" style="55"/>
  </cols>
  <sheetData>
    <row r="1" spans="1:26" ht="21.95" customHeight="1">
      <c r="A1" s="91"/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49" t="s">
        <v>1</v>
      </c>
      <c r="Z1" s="50" t="s">
        <v>2</v>
      </c>
    </row>
    <row r="2" spans="1:26" ht="15">
      <c r="A2" s="91"/>
      <c r="B2" s="90" t="s">
        <v>3</v>
      </c>
      <c r="C2" s="91"/>
      <c r="D2" s="91"/>
      <c r="E2" s="91"/>
      <c r="F2" s="91"/>
      <c r="G2" s="56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51">
        <v>5400</v>
      </c>
      <c r="Z2" s="52">
        <v>8.4000000000000005E-2</v>
      </c>
    </row>
    <row r="3" spans="1:26">
      <c r="A3" s="91"/>
      <c r="B3" s="57" t="s">
        <v>4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51">
        <v>12000</v>
      </c>
      <c r="Z3" s="52">
        <v>5.7000000000000002E-2</v>
      </c>
    </row>
    <row r="4" spans="1:26">
      <c r="A4" s="91"/>
      <c r="B4" s="57" t="s">
        <v>5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51">
        <v>24000</v>
      </c>
      <c r="Z4" s="52">
        <v>0.04</v>
      </c>
    </row>
    <row r="5" spans="1:26">
      <c r="A5" s="91"/>
      <c r="B5" s="57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51">
        <v>48000</v>
      </c>
      <c r="Z5" s="52">
        <v>2.9000000000000001E-2</v>
      </c>
    </row>
    <row r="6" spans="1:26" ht="15">
      <c r="A6" s="91"/>
      <c r="B6" s="84" t="s">
        <v>6</v>
      </c>
      <c r="C6" s="106"/>
      <c r="D6" s="107"/>
      <c r="E6" s="107"/>
      <c r="F6" s="107"/>
      <c r="G6" s="107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51">
        <v>96000</v>
      </c>
      <c r="Z6" s="52">
        <v>0.02</v>
      </c>
    </row>
    <row r="7" spans="1:26">
      <c r="A7" s="91"/>
      <c r="B7" s="84" t="s">
        <v>7</v>
      </c>
      <c r="C7" s="92"/>
      <c r="D7" s="92"/>
      <c r="E7" s="92"/>
      <c r="F7" s="92"/>
      <c r="G7" s="92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51">
        <v>192000</v>
      </c>
      <c r="Z7" s="52">
        <v>1.4999999999999999E-2</v>
      </c>
    </row>
    <row r="8" spans="1:26" ht="13.5" thickBot="1">
      <c r="A8" s="91"/>
      <c r="B8" s="84" t="s">
        <v>8</v>
      </c>
      <c r="C8" s="92"/>
      <c r="D8" s="99"/>
      <c r="E8" s="92"/>
      <c r="F8" s="92"/>
      <c r="G8" s="92"/>
      <c r="H8" s="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53">
        <v>380000</v>
      </c>
      <c r="Z8" s="54">
        <v>0.01</v>
      </c>
    </row>
    <row r="9" spans="1:26">
      <c r="A9" s="91"/>
      <c r="B9" s="57"/>
      <c r="C9" s="91"/>
      <c r="D9" s="91"/>
      <c r="E9" s="91"/>
      <c r="F9" s="91"/>
      <c r="G9" s="91"/>
      <c r="H9" s="58"/>
      <c r="I9" s="58"/>
      <c r="J9" s="58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46"/>
      <c r="Z9" s="47"/>
    </row>
    <row r="10" spans="1:26" ht="13.5" thickBot="1">
      <c r="A10" s="91"/>
      <c r="B10" s="1"/>
      <c r="C10" s="1"/>
      <c r="D10" s="1"/>
      <c r="E10" s="1"/>
      <c r="F10" s="1"/>
      <c r="G10" s="1"/>
      <c r="H10" s="1"/>
      <c r="I10" s="1"/>
      <c r="J10" s="1"/>
      <c r="K10" s="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48" t="s">
        <v>9</v>
      </c>
      <c r="Z10" s="48"/>
    </row>
    <row r="11" spans="1:26" ht="39" thickBot="1">
      <c r="A11" s="58"/>
      <c r="B11" s="103" t="s">
        <v>10</v>
      </c>
      <c r="C11" s="104"/>
      <c r="D11" s="104"/>
      <c r="E11" s="104"/>
      <c r="F11" s="104"/>
      <c r="G11" s="105"/>
      <c r="H11" s="59" t="s">
        <v>11</v>
      </c>
      <c r="I11" s="59" t="s">
        <v>12</v>
      </c>
      <c r="J11" s="59" t="s">
        <v>13</v>
      </c>
      <c r="K11" s="59" t="s">
        <v>14</v>
      </c>
      <c r="L11" s="59" t="s">
        <v>15</v>
      </c>
      <c r="M11" s="59" t="s">
        <v>16</v>
      </c>
      <c r="N11" s="59" t="s">
        <v>17</v>
      </c>
      <c r="O11" s="60" t="s">
        <v>18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spans="1:26" ht="12.95" customHeight="1">
      <c r="A12" s="58"/>
      <c r="B12" s="37" t="s">
        <v>19</v>
      </c>
      <c r="C12" s="35"/>
      <c r="D12" s="35"/>
      <c r="E12" s="35"/>
      <c r="F12" s="35"/>
      <c r="G12" s="36"/>
      <c r="H12" s="42"/>
      <c r="I12" s="42"/>
      <c r="J12" s="42"/>
      <c r="K12" s="42"/>
      <c r="L12" s="43"/>
      <c r="M12" s="43"/>
      <c r="N12" s="43"/>
      <c r="O12" s="44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spans="1:26" ht="13.5" customHeight="1" thickBot="1">
      <c r="A13" s="58"/>
      <c r="B13" s="38" t="s">
        <v>20</v>
      </c>
      <c r="C13" s="21"/>
      <c r="D13" s="21"/>
      <c r="E13" s="21"/>
      <c r="F13" s="21"/>
      <c r="G13" s="22"/>
      <c r="H13" s="2" t="str">
        <f ca="1">IF(H12=0,"",IF(H12&lt;$Y$2,"Non-credible",IF(H12&gt;$Y$8,"Fully-credible",ROUND(TREND(OFFSET($Z$2:$Z$3,MATCH(H12,$Y$2:$Y$8,1)-1,0),OFFSET($Y$2:$Y$3,MATCH(H12,$Y$2:$Y$8,1)-1,0),H12),3))))</f>
        <v/>
      </c>
      <c r="I13" s="2" t="str">
        <f t="shared" ref="I13:J13" ca="1" si="0">IF(I12=0,"",IF(I12&lt;$Y$2,"Non-credible",IF(I12&gt;$Y$8,"Fully-credible",ROUND(TREND(OFFSET($Z$2:$Z$3,MATCH(I12,$Y$2:$Y$8,1)-1,0),OFFSET($Y$2:$Y$3,MATCH(I12,$Y$2:$Y$8,1)-1,0),I12),3))))</f>
        <v/>
      </c>
      <c r="J13" s="2" t="str">
        <f t="shared" ca="1" si="0"/>
        <v/>
      </c>
      <c r="K13" s="61"/>
      <c r="L13" s="61"/>
      <c r="M13" s="61"/>
      <c r="N13" s="61"/>
      <c r="O13" s="62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spans="1:26" ht="13.5" thickBot="1">
      <c r="A14" s="58"/>
      <c r="B14" s="1"/>
      <c r="C14" s="3"/>
      <c r="D14" s="3"/>
      <c r="E14" s="3"/>
      <c r="F14" s="3"/>
      <c r="G14" s="3"/>
      <c r="H14" s="3"/>
      <c r="I14" s="45"/>
      <c r="J14" s="45"/>
      <c r="K14" s="3"/>
      <c r="L14" s="3"/>
      <c r="M14" s="3"/>
      <c r="N14" s="3"/>
      <c r="O14" s="3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26" ht="39" thickBot="1">
      <c r="A15" s="58"/>
      <c r="B15" s="103" t="s">
        <v>21</v>
      </c>
      <c r="C15" s="104"/>
      <c r="D15" s="104"/>
      <c r="E15" s="104"/>
      <c r="F15" s="104"/>
      <c r="G15" s="104"/>
      <c r="H15" s="59" t="str">
        <f>H$11</f>
        <v>Total Centennial Care Program</v>
      </c>
      <c r="I15" s="59" t="str">
        <f t="shared" ref="I15:J15" si="1">I$11</f>
        <v>Total Legacy Programs</v>
      </c>
      <c r="J15" s="59" t="str">
        <f t="shared" si="1"/>
        <v>Total OAG Programs</v>
      </c>
      <c r="K15" s="59" t="str">
        <f>K$11</f>
        <v>Physical Health Program</v>
      </c>
      <c r="L15" s="59" t="str">
        <f t="shared" ref="L15:O15" si="2">L$11</f>
        <v>Behavioral Health Program</v>
      </c>
      <c r="M15" s="59" t="str">
        <f t="shared" si="2"/>
        <v>Long Term Services and Supports Program</v>
      </c>
      <c r="N15" s="59" t="str">
        <f t="shared" si="2"/>
        <v>Other Adult Group Physical Health Program</v>
      </c>
      <c r="O15" s="60" t="str">
        <f t="shared" si="2"/>
        <v>Other Adult Group Behavioral Health Program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26">
      <c r="A16" s="58"/>
      <c r="B16" s="32" t="s">
        <v>22</v>
      </c>
      <c r="C16" s="33"/>
      <c r="D16" s="33"/>
      <c r="E16" s="33"/>
      <c r="F16" s="33"/>
      <c r="G16" s="34"/>
      <c r="H16" s="15"/>
      <c r="I16" s="15"/>
      <c r="J16" s="15"/>
      <c r="K16" s="4"/>
      <c r="L16" s="4"/>
      <c r="M16" s="4"/>
      <c r="N16" s="4"/>
      <c r="O16" s="9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1:15">
      <c r="A17" s="58"/>
      <c r="B17" s="25" t="s">
        <v>23</v>
      </c>
      <c r="C17" s="26"/>
      <c r="D17" s="26"/>
      <c r="E17" s="26"/>
      <c r="F17" s="26"/>
      <c r="G17" s="27"/>
      <c r="H17" s="15">
        <f t="shared" ref="H17:H25" si="3">+I17+J17</f>
        <v>0</v>
      </c>
      <c r="I17" s="15">
        <f t="shared" ref="I17:I25" si="4">SUM(K17:M17)</f>
        <v>0</v>
      </c>
      <c r="J17" s="15">
        <f t="shared" ref="J17:J25" si="5">SUM(N17:O17)</f>
        <v>0</v>
      </c>
      <c r="K17" s="39"/>
      <c r="L17" s="39"/>
      <c r="M17" s="39"/>
      <c r="N17" s="39"/>
      <c r="O17" s="40"/>
    </row>
    <row r="18" spans="1:15">
      <c r="A18" s="58"/>
      <c r="B18" s="25" t="s">
        <v>24</v>
      </c>
      <c r="C18" s="26"/>
      <c r="D18" s="26"/>
      <c r="E18" s="26"/>
      <c r="F18" s="26"/>
      <c r="G18" s="27"/>
      <c r="H18" s="15">
        <f t="shared" si="3"/>
        <v>0</v>
      </c>
      <c r="I18" s="15">
        <f t="shared" si="4"/>
        <v>0</v>
      </c>
      <c r="J18" s="15">
        <f t="shared" si="5"/>
        <v>0</v>
      </c>
      <c r="K18" s="39"/>
      <c r="L18" s="39"/>
      <c r="M18" s="39"/>
      <c r="N18" s="39"/>
      <c r="O18" s="40"/>
    </row>
    <row r="19" spans="1:15">
      <c r="A19" s="58"/>
      <c r="B19" s="25" t="s">
        <v>25</v>
      </c>
      <c r="C19" s="26"/>
      <c r="D19" s="26"/>
      <c r="E19" s="26"/>
      <c r="F19" s="26"/>
      <c r="G19" s="27"/>
      <c r="H19" s="15">
        <f t="shared" si="3"/>
        <v>0</v>
      </c>
      <c r="I19" s="15">
        <f t="shared" si="4"/>
        <v>0</v>
      </c>
      <c r="J19" s="15">
        <f t="shared" si="5"/>
        <v>0</v>
      </c>
      <c r="K19" s="39"/>
      <c r="L19" s="39"/>
      <c r="M19" s="39"/>
      <c r="N19" s="39"/>
      <c r="O19" s="40"/>
    </row>
    <row r="20" spans="1:15">
      <c r="A20" s="58"/>
      <c r="B20" s="25" t="s">
        <v>26</v>
      </c>
      <c r="C20" s="26"/>
      <c r="D20" s="26"/>
      <c r="E20" s="26"/>
      <c r="F20" s="26"/>
      <c r="G20" s="27"/>
      <c r="H20" s="15">
        <f t="shared" si="3"/>
        <v>0</v>
      </c>
      <c r="I20" s="15">
        <f t="shared" si="4"/>
        <v>0</v>
      </c>
      <c r="J20" s="15">
        <f t="shared" si="5"/>
        <v>0</v>
      </c>
      <c r="K20" s="39"/>
      <c r="L20" s="39"/>
      <c r="M20" s="39"/>
      <c r="N20" s="39"/>
      <c r="O20" s="40"/>
    </row>
    <row r="21" spans="1:15">
      <c r="A21" s="58"/>
      <c r="B21" s="25" t="s">
        <v>27</v>
      </c>
      <c r="C21" s="26"/>
      <c r="D21" s="26"/>
      <c r="E21" s="26"/>
      <c r="F21" s="26"/>
      <c r="G21" s="27"/>
      <c r="H21" s="15">
        <f t="shared" si="3"/>
        <v>0</v>
      </c>
      <c r="I21" s="15">
        <f t="shared" si="4"/>
        <v>0</v>
      </c>
      <c r="J21" s="15">
        <f t="shared" si="5"/>
        <v>0</v>
      </c>
      <c r="K21" s="39"/>
      <c r="L21" s="39"/>
      <c r="M21" s="39"/>
      <c r="N21" s="39"/>
      <c r="O21" s="40"/>
    </row>
    <row r="22" spans="1:15">
      <c r="A22" s="58"/>
      <c r="B22" s="25" t="s">
        <v>28</v>
      </c>
      <c r="C22" s="26"/>
      <c r="D22" s="26"/>
      <c r="E22" s="26"/>
      <c r="F22" s="26"/>
      <c r="G22" s="27"/>
      <c r="H22" s="15">
        <f t="shared" si="3"/>
        <v>0</v>
      </c>
      <c r="I22" s="15">
        <f t="shared" si="4"/>
        <v>0</v>
      </c>
      <c r="J22" s="15">
        <f t="shared" si="5"/>
        <v>0</v>
      </c>
      <c r="K22" s="39"/>
      <c r="L22" s="39"/>
      <c r="M22" s="39"/>
      <c r="N22" s="39"/>
      <c r="O22" s="40"/>
    </row>
    <row r="23" spans="1:15">
      <c r="A23" s="58"/>
      <c r="B23" s="25" t="s">
        <v>29</v>
      </c>
      <c r="C23" s="26"/>
      <c r="D23" s="26"/>
      <c r="E23" s="26"/>
      <c r="F23" s="26"/>
      <c r="G23" s="27"/>
      <c r="H23" s="15">
        <f t="shared" si="3"/>
        <v>0</v>
      </c>
      <c r="I23" s="15">
        <f t="shared" si="4"/>
        <v>0</v>
      </c>
      <c r="J23" s="15">
        <f t="shared" si="5"/>
        <v>0</v>
      </c>
      <c r="K23" s="39"/>
      <c r="L23" s="39"/>
      <c r="M23" s="39"/>
      <c r="N23" s="39"/>
      <c r="O23" s="40"/>
    </row>
    <row r="24" spans="1:15">
      <c r="A24" s="58"/>
      <c r="B24" s="25" t="s">
        <v>30</v>
      </c>
      <c r="C24" s="26"/>
      <c r="D24" s="26"/>
      <c r="E24" s="26"/>
      <c r="F24" s="26"/>
      <c r="G24" s="27"/>
      <c r="H24" s="15">
        <f t="shared" si="3"/>
        <v>0</v>
      </c>
      <c r="I24" s="15">
        <f t="shared" si="4"/>
        <v>0</v>
      </c>
      <c r="J24" s="15">
        <f t="shared" si="5"/>
        <v>0</v>
      </c>
      <c r="K24" s="39"/>
      <c r="L24" s="39"/>
      <c r="M24" s="39"/>
      <c r="N24" s="39"/>
      <c r="O24" s="40"/>
    </row>
    <row r="25" spans="1:15">
      <c r="A25" s="58"/>
      <c r="B25" s="25" t="s">
        <v>31</v>
      </c>
      <c r="C25" s="26"/>
      <c r="D25" s="26"/>
      <c r="E25" s="26"/>
      <c r="F25" s="26"/>
      <c r="G25" s="27"/>
      <c r="H25" s="15">
        <f t="shared" si="3"/>
        <v>0</v>
      </c>
      <c r="I25" s="15">
        <f t="shared" si="4"/>
        <v>0</v>
      </c>
      <c r="J25" s="15">
        <f t="shared" si="5"/>
        <v>0</v>
      </c>
      <c r="K25" s="39"/>
      <c r="L25" s="39"/>
      <c r="M25" s="39"/>
      <c r="N25" s="39"/>
      <c r="O25" s="40"/>
    </row>
    <row r="26" spans="1:15">
      <c r="A26" s="58"/>
      <c r="B26" s="28" t="s">
        <v>32</v>
      </c>
      <c r="C26" s="23"/>
      <c r="D26" s="23"/>
      <c r="E26" s="23"/>
      <c r="F26" s="23"/>
      <c r="G26" s="24"/>
      <c r="H26" s="15">
        <f>SUM(H17:H23)+MIN(H24:H25)</f>
        <v>0</v>
      </c>
      <c r="I26" s="15">
        <f t="shared" ref="I26:O26" si="6">SUM(I17:I23)+MIN(I24:I25)</f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15">
        <f t="shared" si="6"/>
        <v>0</v>
      </c>
      <c r="N26" s="15">
        <f t="shared" si="6"/>
        <v>0</v>
      </c>
      <c r="O26" s="16">
        <f t="shared" si="6"/>
        <v>0</v>
      </c>
    </row>
    <row r="27" spans="1:15">
      <c r="A27" s="58"/>
      <c r="B27" s="25" t="s">
        <v>33</v>
      </c>
      <c r="C27" s="26"/>
      <c r="D27" s="26"/>
      <c r="E27" s="26"/>
      <c r="F27" s="26"/>
      <c r="G27" s="27"/>
      <c r="H27" s="15">
        <f t="shared" ref="H27:H30" si="7">+I27+J27</f>
        <v>0</v>
      </c>
      <c r="I27" s="15">
        <f t="shared" ref="I27:I30" si="8">SUM(K27:M27)</f>
        <v>0</v>
      </c>
      <c r="J27" s="15">
        <f t="shared" ref="J27:J30" si="9">SUM(N27:O27)</f>
        <v>0</v>
      </c>
      <c r="K27" s="39"/>
      <c r="L27" s="39"/>
      <c r="M27" s="39"/>
      <c r="N27" s="39"/>
      <c r="O27" s="40"/>
    </row>
    <row r="28" spans="1:15">
      <c r="A28" s="58"/>
      <c r="B28" s="25" t="s">
        <v>34</v>
      </c>
      <c r="C28" s="26"/>
      <c r="D28" s="26"/>
      <c r="E28" s="26"/>
      <c r="F28" s="26"/>
      <c r="G28" s="27"/>
      <c r="H28" s="15">
        <f t="shared" si="7"/>
        <v>0</v>
      </c>
      <c r="I28" s="15">
        <f t="shared" si="8"/>
        <v>0</v>
      </c>
      <c r="J28" s="15">
        <f t="shared" si="9"/>
        <v>0</v>
      </c>
      <c r="K28" s="39"/>
      <c r="L28" s="39"/>
      <c r="M28" s="39"/>
      <c r="N28" s="39"/>
      <c r="O28" s="40"/>
    </row>
    <row r="29" spans="1:15">
      <c r="A29" s="58"/>
      <c r="B29" s="25" t="s">
        <v>35</v>
      </c>
      <c r="C29" s="26"/>
      <c r="D29" s="26"/>
      <c r="E29" s="26"/>
      <c r="F29" s="26"/>
      <c r="G29" s="27"/>
      <c r="H29" s="15">
        <f t="shared" si="7"/>
        <v>0</v>
      </c>
      <c r="I29" s="15">
        <f t="shared" si="8"/>
        <v>0</v>
      </c>
      <c r="J29" s="15">
        <f t="shared" si="9"/>
        <v>0</v>
      </c>
      <c r="K29" s="39"/>
      <c r="L29" s="39"/>
      <c r="M29" s="39"/>
      <c r="N29" s="39"/>
      <c r="O29" s="40"/>
    </row>
    <row r="30" spans="1:15">
      <c r="A30" s="58"/>
      <c r="B30" s="25" t="s">
        <v>36</v>
      </c>
      <c r="C30" s="26"/>
      <c r="D30" s="26"/>
      <c r="E30" s="26"/>
      <c r="F30" s="26"/>
      <c r="G30" s="27"/>
      <c r="H30" s="15">
        <f t="shared" si="7"/>
        <v>0</v>
      </c>
      <c r="I30" s="15">
        <f t="shared" si="8"/>
        <v>0</v>
      </c>
      <c r="J30" s="15">
        <f t="shared" si="9"/>
        <v>0</v>
      </c>
      <c r="K30" s="39"/>
      <c r="L30" s="39"/>
      <c r="M30" s="39"/>
      <c r="N30" s="39"/>
      <c r="O30" s="40"/>
    </row>
    <row r="31" spans="1:15">
      <c r="A31" s="58"/>
      <c r="B31" s="28" t="s">
        <v>37</v>
      </c>
      <c r="C31" s="23"/>
      <c r="D31" s="23"/>
      <c r="E31" s="23"/>
      <c r="F31" s="23"/>
      <c r="G31" s="24"/>
      <c r="H31" s="15">
        <f>SUM(H27:H30)</f>
        <v>0</v>
      </c>
      <c r="I31" s="15">
        <f t="shared" ref="I31:O31" si="10">SUM(I27:I30)</f>
        <v>0</v>
      </c>
      <c r="J31" s="15">
        <f t="shared" si="10"/>
        <v>0</v>
      </c>
      <c r="K31" s="15">
        <f t="shared" si="10"/>
        <v>0</v>
      </c>
      <c r="L31" s="15">
        <f t="shared" si="10"/>
        <v>0</v>
      </c>
      <c r="M31" s="15">
        <f t="shared" si="10"/>
        <v>0</v>
      </c>
      <c r="N31" s="15">
        <f t="shared" si="10"/>
        <v>0</v>
      </c>
      <c r="O31" s="16">
        <f t="shared" si="10"/>
        <v>0</v>
      </c>
    </row>
    <row r="32" spans="1:15">
      <c r="A32" s="58"/>
      <c r="B32" s="28" t="s">
        <v>38</v>
      </c>
      <c r="C32" s="23"/>
      <c r="D32" s="23"/>
      <c r="E32" s="23"/>
      <c r="F32" s="23"/>
      <c r="G32" s="24"/>
      <c r="H32" s="15">
        <f>+H26-H31</f>
        <v>0</v>
      </c>
      <c r="I32" s="15">
        <f t="shared" ref="I32:O32" si="11">+I26-I31</f>
        <v>0</v>
      </c>
      <c r="J32" s="15">
        <f t="shared" si="11"/>
        <v>0</v>
      </c>
      <c r="K32" s="17">
        <f t="shared" si="11"/>
        <v>0</v>
      </c>
      <c r="L32" s="17">
        <f t="shared" si="11"/>
        <v>0</v>
      </c>
      <c r="M32" s="17">
        <f t="shared" si="11"/>
        <v>0</v>
      </c>
      <c r="N32" s="17">
        <f t="shared" si="11"/>
        <v>0</v>
      </c>
      <c r="O32" s="18">
        <f t="shared" si="11"/>
        <v>0</v>
      </c>
    </row>
    <row r="33" spans="1:15">
      <c r="A33" s="58"/>
      <c r="B33" s="10"/>
      <c r="C33" s="11"/>
      <c r="D33" s="11"/>
      <c r="E33" s="11"/>
      <c r="F33" s="11"/>
      <c r="G33" s="11"/>
      <c r="H33" s="12"/>
      <c r="I33" s="12"/>
      <c r="J33" s="12"/>
      <c r="K33" s="13"/>
      <c r="L33" s="13"/>
      <c r="M33" s="13"/>
      <c r="N33" s="13"/>
      <c r="O33" s="14"/>
    </row>
    <row r="34" spans="1:15">
      <c r="A34" s="58"/>
      <c r="B34" s="28" t="s">
        <v>39</v>
      </c>
      <c r="C34" s="23"/>
      <c r="D34" s="23"/>
      <c r="E34" s="23"/>
      <c r="F34" s="23"/>
      <c r="G34" s="24"/>
      <c r="H34" s="4"/>
      <c r="I34" s="4"/>
      <c r="J34" s="4"/>
      <c r="K34" s="4"/>
      <c r="L34" s="4"/>
      <c r="M34" s="4"/>
      <c r="N34" s="4"/>
      <c r="O34" s="9"/>
    </row>
    <row r="35" spans="1:15">
      <c r="A35" s="58"/>
      <c r="B35" s="25" t="s">
        <v>40</v>
      </c>
      <c r="C35" s="26"/>
      <c r="D35" s="26"/>
      <c r="E35" s="26"/>
      <c r="F35" s="26"/>
      <c r="G35" s="27"/>
      <c r="H35" s="15">
        <f t="shared" ref="H35:H37" si="12">+I35+J35</f>
        <v>0</v>
      </c>
      <c r="I35" s="15">
        <f t="shared" ref="I35:I37" si="13">SUM(K35:M35)</f>
        <v>0</v>
      </c>
      <c r="J35" s="15">
        <f t="shared" ref="J35:J37" si="14">SUM(N35:O35)</f>
        <v>0</v>
      </c>
      <c r="K35" s="39"/>
      <c r="L35" s="39"/>
      <c r="M35" s="39"/>
      <c r="N35" s="39"/>
      <c r="O35" s="40"/>
    </row>
    <row r="36" spans="1:15">
      <c r="A36" s="58"/>
      <c r="B36" s="25" t="s">
        <v>41</v>
      </c>
      <c r="C36" s="26"/>
      <c r="D36" s="26"/>
      <c r="E36" s="26"/>
      <c r="F36" s="26"/>
      <c r="G36" s="27"/>
      <c r="H36" s="15">
        <f t="shared" si="12"/>
        <v>0</v>
      </c>
      <c r="I36" s="15">
        <f t="shared" si="13"/>
        <v>0</v>
      </c>
      <c r="J36" s="15">
        <f t="shared" si="14"/>
        <v>0</v>
      </c>
      <c r="K36" s="39"/>
      <c r="L36" s="39"/>
      <c r="M36" s="39"/>
      <c r="N36" s="39"/>
      <c r="O36" s="40"/>
    </row>
    <row r="37" spans="1:15">
      <c r="A37" s="58"/>
      <c r="B37" s="25" t="s">
        <v>42</v>
      </c>
      <c r="C37" s="26"/>
      <c r="D37" s="26"/>
      <c r="E37" s="26"/>
      <c r="F37" s="26"/>
      <c r="G37" s="27"/>
      <c r="H37" s="15">
        <f t="shared" si="12"/>
        <v>0</v>
      </c>
      <c r="I37" s="15">
        <f t="shared" si="13"/>
        <v>0</v>
      </c>
      <c r="J37" s="15">
        <f t="shared" si="14"/>
        <v>0</v>
      </c>
      <c r="K37" s="39"/>
      <c r="L37" s="39"/>
      <c r="M37" s="39"/>
      <c r="N37" s="39"/>
      <c r="O37" s="40"/>
    </row>
    <row r="38" spans="1:15">
      <c r="A38" s="58"/>
      <c r="B38" s="28" t="s">
        <v>43</v>
      </c>
      <c r="C38" s="23"/>
      <c r="D38" s="23"/>
      <c r="E38" s="23"/>
      <c r="F38" s="23"/>
      <c r="G38" s="24"/>
      <c r="H38" s="17">
        <f>SUM(H35:H37)</f>
        <v>0</v>
      </c>
      <c r="I38" s="17">
        <f t="shared" ref="I38:O38" si="15">SUM(I35:I37)</f>
        <v>0</v>
      </c>
      <c r="J38" s="17">
        <f t="shared" si="15"/>
        <v>0</v>
      </c>
      <c r="K38" s="17">
        <f t="shared" si="15"/>
        <v>0</v>
      </c>
      <c r="L38" s="17">
        <f t="shared" si="15"/>
        <v>0</v>
      </c>
      <c r="M38" s="17">
        <f t="shared" si="15"/>
        <v>0</v>
      </c>
      <c r="N38" s="17">
        <f t="shared" si="15"/>
        <v>0</v>
      </c>
      <c r="O38" s="18">
        <f t="shared" si="15"/>
        <v>0</v>
      </c>
    </row>
    <row r="39" spans="1:15">
      <c r="A39" s="58"/>
      <c r="B39" s="10"/>
      <c r="C39" s="11"/>
      <c r="D39" s="11"/>
      <c r="E39" s="11"/>
      <c r="F39" s="11"/>
      <c r="G39" s="11"/>
      <c r="H39" s="12"/>
      <c r="I39" s="12"/>
      <c r="J39" s="12"/>
      <c r="K39" s="13"/>
      <c r="L39" s="13"/>
      <c r="M39" s="13"/>
      <c r="N39" s="13"/>
      <c r="O39" s="14"/>
    </row>
    <row r="40" spans="1:15" ht="13.5" thickBot="1">
      <c r="A40" s="58"/>
      <c r="B40" s="29" t="s">
        <v>44</v>
      </c>
      <c r="C40" s="30"/>
      <c r="D40" s="30"/>
      <c r="E40" s="30"/>
      <c r="F40" s="30"/>
      <c r="G40" s="31"/>
      <c r="H40" s="19">
        <f>+H38+H32</f>
        <v>0</v>
      </c>
      <c r="I40" s="19">
        <f t="shared" ref="I40:O40" si="16">+I38+I32</f>
        <v>0</v>
      </c>
      <c r="J40" s="19">
        <f t="shared" si="16"/>
        <v>0</v>
      </c>
      <c r="K40" s="19">
        <f t="shared" si="16"/>
        <v>0</v>
      </c>
      <c r="L40" s="19">
        <f t="shared" si="16"/>
        <v>0</v>
      </c>
      <c r="M40" s="19">
        <f t="shared" si="16"/>
        <v>0</v>
      </c>
      <c r="N40" s="19">
        <f t="shared" si="16"/>
        <v>0</v>
      </c>
      <c r="O40" s="20">
        <f t="shared" si="16"/>
        <v>0</v>
      </c>
    </row>
    <row r="41" spans="1:15" ht="13.5" thickBot="1">
      <c r="A41" s="58"/>
      <c r="B41" s="102"/>
      <c r="C41" s="102"/>
      <c r="D41" s="102"/>
      <c r="E41" s="102"/>
      <c r="F41" s="102"/>
      <c r="G41" s="102"/>
      <c r="H41" s="102"/>
      <c r="I41" s="7"/>
      <c r="J41" s="7"/>
      <c r="K41" s="5"/>
      <c r="L41" s="5"/>
      <c r="M41" s="5"/>
      <c r="N41" s="5"/>
      <c r="O41" s="5"/>
    </row>
    <row r="42" spans="1:15" ht="39" thickBot="1">
      <c r="A42" s="58"/>
      <c r="B42" s="103" t="s">
        <v>45</v>
      </c>
      <c r="C42" s="104"/>
      <c r="D42" s="104"/>
      <c r="E42" s="104"/>
      <c r="F42" s="104"/>
      <c r="G42" s="105"/>
      <c r="H42" s="59" t="str">
        <f>H$11</f>
        <v>Total Centennial Care Program</v>
      </c>
      <c r="I42" s="59" t="str">
        <f t="shared" ref="I42:J42" si="17">I$11</f>
        <v>Total Legacy Programs</v>
      </c>
      <c r="J42" s="59" t="str">
        <f t="shared" si="17"/>
        <v>Total OAG Programs</v>
      </c>
      <c r="K42" s="59" t="str">
        <f>K$11</f>
        <v>Physical Health Program</v>
      </c>
      <c r="L42" s="59" t="str">
        <f t="shared" ref="L42:O42" si="18">L$11</f>
        <v>Behavioral Health Program</v>
      </c>
      <c r="M42" s="59" t="str">
        <f t="shared" si="18"/>
        <v>Long Term Services and Supports Program</v>
      </c>
      <c r="N42" s="59" t="str">
        <f t="shared" si="18"/>
        <v>Other Adult Group Physical Health Program</v>
      </c>
      <c r="O42" s="60" t="str">
        <f t="shared" si="18"/>
        <v>Other Adult Group Behavioral Health Program</v>
      </c>
    </row>
    <row r="43" spans="1:15">
      <c r="A43" s="58"/>
      <c r="B43" s="32" t="s">
        <v>46</v>
      </c>
      <c r="C43" s="33"/>
      <c r="D43" s="33"/>
      <c r="E43" s="33"/>
      <c r="F43" s="33"/>
      <c r="G43" s="34"/>
      <c r="H43" s="93"/>
      <c r="I43" s="93"/>
      <c r="J43" s="93"/>
      <c r="K43" s="93"/>
      <c r="L43" s="93"/>
      <c r="M43" s="93"/>
      <c r="N43" s="93"/>
      <c r="O43" s="94"/>
    </row>
    <row r="44" spans="1:15">
      <c r="A44" s="58"/>
      <c r="B44" s="25" t="s">
        <v>47</v>
      </c>
      <c r="C44" s="26"/>
      <c r="D44" s="26"/>
      <c r="E44" s="26"/>
      <c r="F44" s="26"/>
      <c r="G44" s="27"/>
      <c r="H44" s="15">
        <f t="shared" ref="H44:H50" si="19">+I44+J44</f>
        <v>0</v>
      </c>
      <c r="I44" s="15">
        <f t="shared" ref="I44:I50" si="20">SUM(K44:M44)</f>
        <v>0</v>
      </c>
      <c r="J44" s="15">
        <f t="shared" ref="J44:J50" si="21">SUM(N44:O44)</f>
        <v>0</v>
      </c>
      <c r="K44" s="39"/>
      <c r="L44" s="39"/>
      <c r="M44" s="39"/>
      <c r="N44" s="39"/>
      <c r="O44" s="40"/>
    </row>
    <row r="45" spans="1:15">
      <c r="A45" s="58"/>
      <c r="B45" s="25" t="s">
        <v>48</v>
      </c>
      <c r="C45" s="26"/>
      <c r="D45" s="26"/>
      <c r="E45" s="26"/>
      <c r="F45" s="26"/>
      <c r="G45" s="27"/>
      <c r="H45" s="15">
        <f t="shared" si="19"/>
        <v>0</v>
      </c>
      <c r="I45" s="15">
        <f t="shared" si="20"/>
        <v>0</v>
      </c>
      <c r="J45" s="15">
        <f t="shared" si="21"/>
        <v>0</v>
      </c>
      <c r="K45" s="39"/>
      <c r="L45" s="39"/>
      <c r="M45" s="39"/>
      <c r="N45" s="39"/>
      <c r="O45" s="40"/>
    </row>
    <row r="46" spans="1:15">
      <c r="A46" s="58"/>
      <c r="B46" s="25" t="s">
        <v>49</v>
      </c>
      <c r="C46" s="26"/>
      <c r="D46" s="26"/>
      <c r="E46" s="26"/>
      <c r="F46" s="26"/>
      <c r="G46" s="27"/>
      <c r="H46" s="15">
        <f t="shared" si="19"/>
        <v>0</v>
      </c>
      <c r="I46" s="15">
        <f t="shared" si="20"/>
        <v>0</v>
      </c>
      <c r="J46" s="15">
        <f t="shared" si="21"/>
        <v>0</v>
      </c>
      <c r="K46" s="39"/>
      <c r="L46" s="39"/>
      <c r="M46" s="39"/>
      <c r="N46" s="39"/>
      <c r="O46" s="40"/>
    </row>
    <row r="47" spans="1:15">
      <c r="A47" s="58"/>
      <c r="B47" s="25" t="s">
        <v>50</v>
      </c>
      <c r="C47" s="26"/>
      <c r="D47" s="26"/>
      <c r="E47" s="26"/>
      <c r="F47" s="26"/>
      <c r="G47" s="27"/>
      <c r="H47" s="15">
        <f t="shared" si="19"/>
        <v>0</v>
      </c>
      <c r="I47" s="15">
        <f t="shared" si="20"/>
        <v>0</v>
      </c>
      <c r="J47" s="15">
        <f t="shared" si="21"/>
        <v>0</v>
      </c>
      <c r="K47" s="39"/>
      <c r="L47" s="39"/>
      <c r="M47" s="39"/>
      <c r="N47" s="39"/>
      <c r="O47" s="40"/>
    </row>
    <row r="48" spans="1:15">
      <c r="A48" s="58"/>
      <c r="B48" s="25" t="s">
        <v>51</v>
      </c>
      <c r="C48" s="26"/>
      <c r="D48" s="26"/>
      <c r="E48" s="26"/>
      <c r="F48" s="26"/>
      <c r="G48" s="27"/>
      <c r="H48" s="15">
        <f t="shared" si="19"/>
        <v>0</v>
      </c>
      <c r="I48" s="15">
        <f t="shared" si="20"/>
        <v>0</v>
      </c>
      <c r="J48" s="15">
        <f t="shared" si="21"/>
        <v>0</v>
      </c>
      <c r="K48" s="39"/>
      <c r="L48" s="39"/>
      <c r="M48" s="39"/>
      <c r="N48" s="39"/>
      <c r="O48" s="40"/>
    </row>
    <row r="49" spans="1:15">
      <c r="A49" s="58"/>
      <c r="B49" s="25" t="s">
        <v>52</v>
      </c>
      <c r="C49" s="26"/>
      <c r="D49" s="26"/>
      <c r="E49" s="26"/>
      <c r="F49" s="26"/>
      <c r="G49" s="27"/>
      <c r="H49" s="15">
        <f t="shared" ref="H49" si="22">+I49+J49</f>
        <v>0</v>
      </c>
      <c r="I49" s="15">
        <f t="shared" ref="I49" si="23">SUM(K49:M49)</f>
        <v>0</v>
      </c>
      <c r="J49" s="15">
        <f t="shared" ref="J49" si="24">SUM(N49:O49)</f>
        <v>0</v>
      </c>
      <c r="K49" s="39"/>
      <c r="L49" s="39"/>
      <c r="M49" s="39"/>
      <c r="N49" s="39"/>
      <c r="O49" s="40"/>
    </row>
    <row r="50" spans="1:15">
      <c r="A50" s="58"/>
      <c r="B50" s="25" t="s">
        <v>53</v>
      </c>
      <c r="C50" s="26"/>
      <c r="D50" s="26"/>
      <c r="E50" s="26"/>
      <c r="F50" s="26"/>
      <c r="G50" s="27"/>
      <c r="H50" s="15">
        <f t="shared" si="19"/>
        <v>0</v>
      </c>
      <c r="I50" s="15">
        <f t="shared" si="20"/>
        <v>0</v>
      </c>
      <c r="J50" s="15">
        <f t="shared" si="21"/>
        <v>0</v>
      </c>
      <c r="K50" s="39"/>
      <c r="L50" s="39"/>
      <c r="M50" s="39"/>
      <c r="N50" s="39"/>
      <c r="O50" s="40"/>
    </row>
    <row r="51" spans="1:15">
      <c r="A51" s="58"/>
      <c r="B51" s="28" t="s">
        <v>54</v>
      </c>
      <c r="C51" s="23"/>
      <c r="D51" s="23"/>
      <c r="E51" s="23"/>
      <c r="F51" s="23"/>
      <c r="G51" s="24"/>
      <c r="H51" s="15">
        <f>SUM(H44:H50)</f>
        <v>0</v>
      </c>
      <c r="I51" s="15">
        <f t="shared" ref="I51:O51" si="25">SUM(I44:I50)</f>
        <v>0</v>
      </c>
      <c r="J51" s="15">
        <f t="shared" si="25"/>
        <v>0</v>
      </c>
      <c r="K51" s="15">
        <f t="shared" si="25"/>
        <v>0</v>
      </c>
      <c r="L51" s="15">
        <f t="shared" si="25"/>
        <v>0</v>
      </c>
      <c r="M51" s="15">
        <f t="shared" si="25"/>
        <v>0</v>
      </c>
      <c r="N51" s="15">
        <f t="shared" si="25"/>
        <v>0</v>
      </c>
      <c r="O51" s="16">
        <f t="shared" si="25"/>
        <v>0</v>
      </c>
    </row>
    <row r="52" spans="1:15">
      <c r="A52" s="58"/>
      <c r="B52" s="10"/>
      <c r="C52" s="11"/>
      <c r="D52" s="11"/>
      <c r="E52" s="11"/>
      <c r="F52" s="11"/>
      <c r="G52" s="11"/>
      <c r="H52" s="12"/>
      <c r="I52" s="12"/>
      <c r="J52" s="12"/>
      <c r="K52" s="13"/>
      <c r="L52" s="13"/>
      <c r="M52" s="13"/>
      <c r="N52" s="13"/>
      <c r="O52" s="14"/>
    </row>
    <row r="53" spans="1:15">
      <c r="A53" s="58"/>
      <c r="B53" s="28" t="s">
        <v>55</v>
      </c>
      <c r="C53" s="23"/>
      <c r="D53" s="23"/>
      <c r="E53" s="23"/>
      <c r="F53" s="23"/>
      <c r="G53" s="24"/>
      <c r="H53" s="6"/>
      <c r="I53" s="6"/>
      <c r="J53" s="6"/>
      <c r="K53" s="6"/>
      <c r="L53" s="6"/>
      <c r="M53" s="6"/>
      <c r="N53" s="6"/>
      <c r="O53" s="8"/>
    </row>
    <row r="54" spans="1:15">
      <c r="A54" s="58"/>
      <c r="B54" s="25" t="s">
        <v>56</v>
      </c>
      <c r="C54" s="26"/>
      <c r="D54" s="26"/>
      <c r="E54" s="26"/>
      <c r="F54" s="26"/>
      <c r="G54" s="27"/>
      <c r="H54" s="15">
        <f t="shared" ref="H54" si="26">+I54+J54</f>
        <v>0</v>
      </c>
      <c r="I54" s="15">
        <f t="shared" ref="I54" si="27">SUM(K54:M54)</f>
        <v>0</v>
      </c>
      <c r="J54" s="15">
        <f t="shared" ref="J54" si="28">SUM(N54:O54)</f>
        <v>0</v>
      </c>
      <c r="K54" s="39"/>
      <c r="L54" s="39"/>
      <c r="M54" s="39"/>
      <c r="N54" s="39"/>
      <c r="O54" s="40"/>
    </row>
    <row r="55" spans="1:15">
      <c r="A55" s="58"/>
      <c r="B55" s="25" t="s">
        <v>57</v>
      </c>
      <c r="C55" s="26"/>
      <c r="D55" s="26"/>
      <c r="E55" s="26"/>
      <c r="F55" s="26"/>
      <c r="G55" s="27"/>
      <c r="H55" s="63"/>
      <c r="I55" s="63"/>
      <c r="J55" s="63"/>
      <c r="K55" s="63"/>
      <c r="L55" s="63"/>
      <c r="M55" s="63"/>
      <c r="N55" s="63"/>
      <c r="O55" s="64"/>
    </row>
    <row r="56" spans="1:15">
      <c r="A56" s="58"/>
      <c r="B56" s="25" t="s">
        <v>58</v>
      </c>
      <c r="C56" s="26"/>
      <c r="D56" s="26"/>
      <c r="E56" s="26"/>
      <c r="F56" s="26"/>
      <c r="G56" s="27"/>
      <c r="H56" s="15">
        <f t="shared" ref="H56:H58" si="29">+I56+J56</f>
        <v>0</v>
      </c>
      <c r="I56" s="15">
        <f t="shared" ref="I56:I58" si="30">SUM(K56:M56)</f>
        <v>0</v>
      </c>
      <c r="J56" s="15">
        <f t="shared" ref="J56:J58" si="31">SUM(N56:O56)</f>
        <v>0</v>
      </c>
      <c r="K56" s="39"/>
      <c r="L56" s="39"/>
      <c r="M56" s="39"/>
      <c r="N56" s="39"/>
      <c r="O56" s="40"/>
    </row>
    <row r="57" spans="1:15">
      <c r="A57" s="58"/>
      <c r="B57" s="25" t="s">
        <v>59</v>
      </c>
      <c r="C57" s="26"/>
      <c r="D57" s="26"/>
      <c r="E57" s="26"/>
      <c r="F57" s="26"/>
      <c r="G57" s="27"/>
      <c r="H57" s="15">
        <f t="shared" si="29"/>
        <v>0</v>
      </c>
      <c r="I57" s="15">
        <f t="shared" si="30"/>
        <v>0</v>
      </c>
      <c r="J57" s="15">
        <f t="shared" si="31"/>
        <v>0</v>
      </c>
      <c r="K57" s="39"/>
      <c r="L57" s="39"/>
      <c r="M57" s="39"/>
      <c r="N57" s="39"/>
      <c r="O57" s="40"/>
    </row>
    <row r="58" spans="1:15">
      <c r="A58" s="58"/>
      <c r="B58" s="25" t="s">
        <v>60</v>
      </c>
      <c r="C58" s="26"/>
      <c r="D58" s="26"/>
      <c r="E58" s="26"/>
      <c r="F58" s="26"/>
      <c r="G58" s="27"/>
      <c r="H58" s="15">
        <f t="shared" si="29"/>
        <v>0</v>
      </c>
      <c r="I58" s="15">
        <f t="shared" si="30"/>
        <v>0</v>
      </c>
      <c r="J58" s="15">
        <f t="shared" si="31"/>
        <v>0</v>
      </c>
      <c r="K58" s="39"/>
      <c r="L58" s="39"/>
      <c r="M58" s="39"/>
      <c r="N58" s="39"/>
      <c r="O58" s="40"/>
    </row>
    <row r="59" spans="1:15">
      <c r="A59" s="58"/>
      <c r="B59" s="28" t="s">
        <v>61</v>
      </c>
      <c r="C59" s="23"/>
      <c r="D59" s="23"/>
      <c r="E59" s="23"/>
      <c r="F59" s="23"/>
      <c r="G59" s="24"/>
      <c r="H59" s="17">
        <f>SUM(H54:H58)</f>
        <v>0</v>
      </c>
      <c r="I59" s="17">
        <f t="shared" ref="I59:O59" si="32">SUM(I54:I58)</f>
        <v>0</v>
      </c>
      <c r="J59" s="17">
        <f t="shared" si="32"/>
        <v>0</v>
      </c>
      <c r="K59" s="17">
        <f t="shared" si="32"/>
        <v>0</v>
      </c>
      <c r="L59" s="17">
        <f t="shared" si="32"/>
        <v>0</v>
      </c>
      <c r="M59" s="17">
        <f t="shared" si="32"/>
        <v>0</v>
      </c>
      <c r="N59" s="17">
        <f t="shared" si="32"/>
        <v>0</v>
      </c>
      <c r="O59" s="18">
        <f t="shared" si="32"/>
        <v>0</v>
      </c>
    </row>
    <row r="60" spans="1:15">
      <c r="A60" s="58"/>
      <c r="B60" s="10"/>
      <c r="C60" s="11"/>
      <c r="D60" s="11"/>
      <c r="E60" s="11"/>
      <c r="F60" s="11"/>
      <c r="G60" s="11"/>
      <c r="H60" s="12"/>
      <c r="I60" s="12"/>
      <c r="J60" s="12"/>
      <c r="K60" s="13"/>
      <c r="L60" s="13"/>
      <c r="M60" s="13"/>
      <c r="N60" s="13"/>
      <c r="O60" s="14"/>
    </row>
    <row r="61" spans="1:15" ht="13.5" thickBot="1">
      <c r="A61" s="58"/>
      <c r="B61" s="29" t="s">
        <v>62</v>
      </c>
      <c r="C61" s="30"/>
      <c r="D61" s="30"/>
      <c r="E61" s="30"/>
      <c r="F61" s="30"/>
      <c r="G61" s="31"/>
      <c r="H61" s="19">
        <f>+H51-H59</f>
        <v>0</v>
      </c>
      <c r="I61" s="19">
        <f t="shared" ref="I61:O61" si="33">+I51-I59</f>
        <v>0</v>
      </c>
      <c r="J61" s="19">
        <f t="shared" si="33"/>
        <v>0</v>
      </c>
      <c r="K61" s="19">
        <f t="shared" si="33"/>
        <v>0</v>
      </c>
      <c r="L61" s="19">
        <f t="shared" si="33"/>
        <v>0</v>
      </c>
      <c r="M61" s="19">
        <f t="shared" si="33"/>
        <v>0</v>
      </c>
      <c r="N61" s="19">
        <f t="shared" si="33"/>
        <v>0</v>
      </c>
      <c r="O61" s="20">
        <f t="shared" si="33"/>
        <v>0</v>
      </c>
    </row>
    <row r="62" spans="1:15" ht="13.5" thickBot="1">
      <c r="A62" s="58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39" thickBot="1">
      <c r="A63" s="58"/>
      <c r="B63" s="103" t="s">
        <v>63</v>
      </c>
      <c r="C63" s="104"/>
      <c r="D63" s="104"/>
      <c r="E63" s="104"/>
      <c r="F63" s="104"/>
      <c r="G63" s="105"/>
      <c r="H63" s="59" t="str">
        <f>H$11</f>
        <v>Total Centennial Care Program</v>
      </c>
      <c r="I63" s="59" t="str">
        <f t="shared" ref="I63:J63" si="34">I$11</f>
        <v>Total Legacy Programs</v>
      </c>
      <c r="J63" s="59" t="str">
        <f t="shared" si="34"/>
        <v>Total OAG Programs</v>
      </c>
      <c r="K63" s="59" t="str">
        <f>K$11</f>
        <v>Physical Health Program</v>
      </c>
      <c r="L63" s="59" t="str">
        <f t="shared" ref="L63:O63" si="35">L$11</f>
        <v>Behavioral Health Program</v>
      </c>
      <c r="M63" s="59" t="str">
        <f t="shared" si="35"/>
        <v>Long Term Services and Supports Program</v>
      </c>
      <c r="N63" s="59" t="str">
        <f t="shared" si="35"/>
        <v>Other Adult Group Physical Health Program</v>
      </c>
      <c r="O63" s="60" t="str">
        <f t="shared" si="35"/>
        <v>Other Adult Group Behavioral Health Program</v>
      </c>
    </row>
    <row r="64" spans="1:15">
      <c r="A64" s="58"/>
      <c r="B64" s="32" t="s">
        <v>64</v>
      </c>
      <c r="C64" s="33"/>
      <c r="D64" s="33"/>
      <c r="E64" s="33"/>
      <c r="F64" s="33"/>
      <c r="G64" s="34"/>
      <c r="H64" s="95"/>
      <c r="I64" s="95"/>
      <c r="J64" s="95"/>
      <c r="K64" s="95"/>
      <c r="L64" s="95"/>
      <c r="M64" s="95"/>
      <c r="N64" s="95"/>
      <c r="O64" s="96"/>
    </row>
    <row r="65" spans="1:15">
      <c r="A65" s="58"/>
      <c r="B65" s="25" t="s">
        <v>65</v>
      </c>
      <c r="C65" s="26"/>
      <c r="D65" s="26"/>
      <c r="E65" s="26"/>
      <c r="F65" s="26"/>
      <c r="G65" s="27"/>
      <c r="H65" s="15">
        <f t="shared" ref="H65:H70" si="36">+I65+J65</f>
        <v>0</v>
      </c>
      <c r="I65" s="15">
        <f t="shared" ref="I65:I70" si="37">SUM(K65:M65)</f>
        <v>0</v>
      </c>
      <c r="J65" s="15">
        <f t="shared" ref="J65:J70" si="38">SUM(N65:O65)</f>
        <v>0</v>
      </c>
      <c r="K65" s="39"/>
      <c r="L65" s="39"/>
      <c r="M65" s="39"/>
      <c r="N65" s="39"/>
      <c r="O65" s="40"/>
    </row>
    <row r="66" spans="1:15">
      <c r="A66" s="58"/>
      <c r="B66" s="25" t="s">
        <v>66</v>
      </c>
      <c r="C66" s="26"/>
      <c r="D66" s="26"/>
      <c r="E66" s="26"/>
      <c r="F66" s="26"/>
      <c r="G66" s="27"/>
      <c r="H66" s="15">
        <f t="shared" si="36"/>
        <v>0</v>
      </c>
      <c r="I66" s="15">
        <f t="shared" si="37"/>
        <v>0</v>
      </c>
      <c r="J66" s="15">
        <f t="shared" si="38"/>
        <v>0</v>
      </c>
      <c r="K66" s="39"/>
      <c r="L66" s="39"/>
      <c r="M66" s="39"/>
      <c r="N66" s="39"/>
      <c r="O66" s="40"/>
    </row>
    <row r="67" spans="1:15">
      <c r="A67" s="58"/>
      <c r="B67" s="25" t="s">
        <v>67</v>
      </c>
      <c r="C67" s="26"/>
      <c r="D67" s="26"/>
      <c r="E67" s="26"/>
      <c r="F67" s="26"/>
      <c r="G67" s="27"/>
      <c r="H67" s="15">
        <f t="shared" si="36"/>
        <v>0</v>
      </c>
      <c r="I67" s="15">
        <f t="shared" si="37"/>
        <v>0</v>
      </c>
      <c r="J67" s="15">
        <f t="shared" si="38"/>
        <v>0</v>
      </c>
      <c r="K67" s="39"/>
      <c r="L67" s="39"/>
      <c r="M67" s="39"/>
      <c r="N67" s="39"/>
      <c r="O67" s="40"/>
    </row>
    <row r="68" spans="1:15">
      <c r="A68" s="58"/>
      <c r="B68" s="25" t="s">
        <v>68</v>
      </c>
      <c r="C68" s="26"/>
      <c r="D68" s="26"/>
      <c r="E68" s="26"/>
      <c r="F68" s="26"/>
      <c r="G68" s="27"/>
      <c r="H68" s="15">
        <f t="shared" si="36"/>
        <v>0</v>
      </c>
      <c r="I68" s="15">
        <f t="shared" si="37"/>
        <v>0</v>
      </c>
      <c r="J68" s="15">
        <f t="shared" si="38"/>
        <v>0</v>
      </c>
      <c r="K68" s="39"/>
      <c r="L68" s="39"/>
      <c r="M68" s="39"/>
      <c r="N68" s="39"/>
      <c r="O68" s="40"/>
    </row>
    <row r="69" spans="1:15">
      <c r="A69" s="58"/>
      <c r="B69" s="25" t="s">
        <v>69</v>
      </c>
      <c r="C69" s="26"/>
      <c r="D69" s="26"/>
      <c r="E69" s="26"/>
      <c r="F69" s="26"/>
      <c r="G69" s="27"/>
      <c r="H69" s="15">
        <f t="shared" si="36"/>
        <v>0</v>
      </c>
      <c r="I69" s="15">
        <f t="shared" si="37"/>
        <v>0</v>
      </c>
      <c r="J69" s="15">
        <f t="shared" si="38"/>
        <v>0</v>
      </c>
      <c r="K69" s="39"/>
      <c r="L69" s="39"/>
      <c r="M69" s="39"/>
      <c r="N69" s="39"/>
      <c r="O69" s="40"/>
    </row>
    <row r="70" spans="1:15">
      <c r="A70" s="58"/>
      <c r="B70" s="25" t="s">
        <v>70</v>
      </c>
      <c r="C70" s="26"/>
      <c r="D70" s="26"/>
      <c r="E70" s="26"/>
      <c r="F70" s="26"/>
      <c r="G70" s="27"/>
      <c r="H70" s="15">
        <f t="shared" si="36"/>
        <v>0</v>
      </c>
      <c r="I70" s="15">
        <f t="shared" si="37"/>
        <v>0</v>
      </c>
      <c r="J70" s="15">
        <f t="shared" si="38"/>
        <v>0</v>
      </c>
      <c r="K70" s="39"/>
      <c r="L70" s="39"/>
      <c r="M70" s="39"/>
      <c r="N70" s="39"/>
      <c r="O70" s="40"/>
    </row>
    <row r="71" spans="1:15" ht="12.95" customHeight="1" thickBot="1">
      <c r="A71" s="58"/>
      <c r="B71" s="29" t="s">
        <v>71</v>
      </c>
      <c r="C71" s="30"/>
      <c r="D71" s="30"/>
      <c r="E71" s="30"/>
      <c r="F71" s="30"/>
      <c r="G71" s="31"/>
      <c r="H71" s="19">
        <f t="shared" ref="H71:O71" si="39">SUM(H65:H70)</f>
        <v>0</v>
      </c>
      <c r="I71" s="19">
        <f t="shared" si="39"/>
        <v>0</v>
      </c>
      <c r="J71" s="19">
        <f t="shared" si="39"/>
        <v>0</v>
      </c>
      <c r="K71" s="19">
        <f t="shared" si="39"/>
        <v>0</v>
      </c>
      <c r="L71" s="19">
        <f t="shared" si="39"/>
        <v>0</v>
      </c>
      <c r="M71" s="19">
        <f t="shared" si="39"/>
        <v>0</v>
      </c>
      <c r="N71" s="19">
        <f t="shared" si="39"/>
        <v>0</v>
      </c>
      <c r="O71" s="20">
        <f t="shared" si="39"/>
        <v>0</v>
      </c>
    </row>
    <row r="72" spans="1:15" ht="13.5" thickBot="1">
      <c r="A72" s="58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39" thickBot="1">
      <c r="A73" s="58"/>
      <c r="B73" s="103" t="s">
        <v>72</v>
      </c>
      <c r="C73" s="104"/>
      <c r="D73" s="104"/>
      <c r="E73" s="104"/>
      <c r="F73" s="104"/>
      <c r="G73" s="105"/>
      <c r="H73" s="59" t="str">
        <f>H$11</f>
        <v>Total Centennial Care Program</v>
      </c>
      <c r="I73" s="59" t="str">
        <f t="shared" ref="I73:J73" si="40">I$11</f>
        <v>Total Legacy Programs</v>
      </c>
      <c r="J73" s="59" t="str">
        <f t="shared" si="40"/>
        <v>Total OAG Programs</v>
      </c>
      <c r="K73" s="59" t="str">
        <f>K$11</f>
        <v>Physical Health Program</v>
      </c>
      <c r="L73" s="59" t="str">
        <f t="shared" ref="L73:O73" si="41">L$11</f>
        <v>Behavioral Health Program</v>
      </c>
      <c r="M73" s="59" t="str">
        <f t="shared" si="41"/>
        <v>Long Term Services and Supports Program</v>
      </c>
      <c r="N73" s="59" t="str">
        <f t="shared" si="41"/>
        <v>Other Adult Group Physical Health Program</v>
      </c>
      <c r="O73" s="60" t="str">
        <f t="shared" si="41"/>
        <v>Other Adult Group Behavioral Health Program</v>
      </c>
    </row>
    <row r="74" spans="1:15">
      <c r="A74" s="58"/>
      <c r="B74" s="65" t="s">
        <v>73</v>
      </c>
      <c r="C74" s="66"/>
      <c r="D74" s="66"/>
      <c r="E74" s="66"/>
      <c r="F74" s="66"/>
      <c r="G74" s="67"/>
      <c r="H74" s="68">
        <f t="shared" ref="H74:O74" si="42">+H40</f>
        <v>0</v>
      </c>
      <c r="I74" s="68">
        <f t="shared" si="42"/>
        <v>0</v>
      </c>
      <c r="J74" s="68">
        <f t="shared" si="42"/>
        <v>0</v>
      </c>
      <c r="K74" s="68">
        <f t="shared" si="42"/>
        <v>0</v>
      </c>
      <c r="L74" s="68">
        <f t="shared" si="42"/>
        <v>0</v>
      </c>
      <c r="M74" s="68">
        <f t="shared" si="42"/>
        <v>0</v>
      </c>
      <c r="N74" s="68">
        <f t="shared" si="42"/>
        <v>0</v>
      </c>
      <c r="O74" s="69">
        <f t="shared" si="42"/>
        <v>0</v>
      </c>
    </row>
    <row r="75" spans="1:15">
      <c r="A75" s="58"/>
      <c r="B75" s="25" t="s">
        <v>74</v>
      </c>
      <c r="C75" s="26"/>
      <c r="D75" s="26"/>
      <c r="E75" s="26"/>
      <c r="F75" s="26"/>
      <c r="G75" s="27"/>
      <c r="H75" s="68">
        <f t="shared" ref="H75:O75" si="43">+H61</f>
        <v>0</v>
      </c>
      <c r="I75" s="68">
        <f t="shared" si="43"/>
        <v>0</v>
      </c>
      <c r="J75" s="68">
        <f t="shared" si="43"/>
        <v>0</v>
      </c>
      <c r="K75" s="68">
        <f t="shared" si="43"/>
        <v>0</v>
      </c>
      <c r="L75" s="68">
        <f t="shared" si="43"/>
        <v>0</v>
      </c>
      <c r="M75" s="68">
        <f t="shared" si="43"/>
        <v>0</v>
      </c>
      <c r="N75" s="68">
        <f t="shared" si="43"/>
        <v>0</v>
      </c>
      <c r="O75" s="69">
        <f t="shared" si="43"/>
        <v>0</v>
      </c>
    </row>
    <row r="76" spans="1:15">
      <c r="A76" s="58"/>
      <c r="B76" s="25" t="s">
        <v>75</v>
      </c>
      <c r="C76" s="26"/>
      <c r="D76" s="26"/>
      <c r="E76" s="26"/>
      <c r="F76" s="26"/>
      <c r="G76" s="27"/>
      <c r="H76" s="70">
        <f>IFERROR(H74/H75,0)</f>
        <v>0</v>
      </c>
      <c r="I76" s="70">
        <f t="shared" ref="I76:O76" si="44">IFERROR(I74/I75,0)</f>
        <v>0</v>
      </c>
      <c r="J76" s="70">
        <f t="shared" si="44"/>
        <v>0</v>
      </c>
      <c r="K76" s="70">
        <f t="shared" si="44"/>
        <v>0</v>
      </c>
      <c r="L76" s="70">
        <f t="shared" si="44"/>
        <v>0</v>
      </c>
      <c r="M76" s="70">
        <f t="shared" si="44"/>
        <v>0</v>
      </c>
      <c r="N76" s="70">
        <f t="shared" si="44"/>
        <v>0</v>
      </c>
      <c r="O76" s="71">
        <f t="shared" si="44"/>
        <v>0</v>
      </c>
    </row>
    <row r="77" spans="1:15">
      <c r="A77" s="58"/>
      <c r="B77" s="25" t="s">
        <v>76</v>
      </c>
      <c r="C77" s="26"/>
      <c r="D77" s="26"/>
      <c r="E77" s="26"/>
      <c r="F77" s="26"/>
      <c r="G77" s="27"/>
      <c r="H77" s="70" t="str">
        <f ca="1">+H13</f>
        <v/>
      </c>
      <c r="I77" s="70" t="str">
        <f ca="1">+I13</f>
        <v/>
      </c>
      <c r="J77" s="70" t="str">
        <f ca="1">+J13</f>
        <v/>
      </c>
      <c r="K77" s="72"/>
      <c r="L77" s="72"/>
      <c r="M77" s="72"/>
      <c r="N77" s="72"/>
      <c r="O77" s="73"/>
    </row>
    <row r="78" spans="1:15">
      <c r="A78" s="58"/>
      <c r="B78" s="28" t="s">
        <v>77</v>
      </c>
      <c r="C78" s="23"/>
      <c r="D78" s="23"/>
      <c r="E78" s="23"/>
      <c r="F78" s="23"/>
      <c r="G78" s="24"/>
      <c r="H78" s="70">
        <f t="shared" ref="H78:J78" ca="1" si="45">IF(H77="Non-credible","N/A",IF(OR(H77="",H77="Fully-credible"),ROUND(H76,3),ROUND(H76+H77,3)))</f>
        <v>0</v>
      </c>
      <c r="I78" s="70">
        <f t="shared" ca="1" si="45"/>
        <v>0</v>
      </c>
      <c r="J78" s="70">
        <f t="shared" ca="1" si="45"/>
        <v>0</v>
      </c>
      <c r="K78" s="72"/>
      <c r="L78" s="72"/>
      <c r="M78" s="72"/>
      <c r="N78" s="72"/>
      <c r="O78" s="73"/>
    </row>
    <row r="79" spans="1:15" ht="13.5" thickBot="1">
      <c r="A79" s="58"/>
      <c r="B79" s="29" t="s">
        <v>78</v>
      </c>
      <c r="C79" s="30"/>
      <c r="D79" s="30"/>
      <c r="E79" s="30"/>
      <c r="F79" s="30"/>
      <c r="G79" s="31"/>
      <c r="H79" s="74">
        <f ca="1">IF(H78&gt;=86%,0,ROUND((86%-H78)*H75,2))</f>
        <v>0</v>
      </c>
      <c r="I79" s="74">
        <f ca="1">IF(I78&gt;=86%,0,ROUND((86%-I78)*I75,2))</f>
        <v>0</v>
      </c>
      <c r="J79" s="74">
        <f ca="1">IF(J78&gt;=86%,0,ROUND((86%-J78)*J75,2))</f>
        <v>0</v>
      </c>
      <c r="K79" s="61"/>
      <c r="L79" s="61"/>
      <c r="M79" s="61"/>
      <c r="N79" s="61"/>
      <c r="O79" s="62"/>
    </row>
    <row r="80" spans="1:15">
      <c r="A80" s="91"/>
      <c r="B80" s="41"/>
      <c r="C80" s="41"/>
      <c r="D80" s="41"/>
      <c r="E80" s="41"/>
      <c r="F80" s="41"/>
      <c r="G80" s="1"/>
      <c r="H80" s="1"/>
      <c r="I80" s="1"/>
      <c r="J80" s="1"/>
      <c r="K80" s="1"/>
      <c r="L80" s="91"/>
      <c r="M80" s="91"/>
      <c r="N80" s="91"/>
      <c r="O80" s="91"/>
    </row>
    <row r="81" spans="2:11">
      <c r="B81" s="108" t="s">
        <v>79</v>
      </c>
      <c r="C81" s="108"/>
      <c r="D81" s="108"/>
      <c r="E81" s="108"/>
      <c r="F81" s="108"/>
      <c r="G81" s="108"/>
      <c r="H81" s="108"/>
      <c r="I81" s="98"/>
      <c r="J81" s="98"/>
      <c r="K81" s="5"/>
    </row>
    <row r="82" spans="2:11">
      <c r="B82" s="108" t="s">
        <v>80</v>
      </c>
      <c r="C82" s="108"/>
      <c r="D82" s="108"/>
      <c r="E82" s="108"/>
      <c r="F82" s="108"/>
      <c r="G82" s="108"/>
      <c r="H82" s="108"/>
      <c r="I82" s="98"/>
      <c r="J82" s="98"/>
      <c r="K82" s="5"/>
    </row>
    <row r="83" spans="2:11">
      <c r="B83" s="108"/>
      <c r="C83" s="108"/>
      <c r="D83" s="1"/>
      <c r="E83" s="1"/>
      <c r="F83" s="1"/>
      <c r="G83" s="1"/>
      <c r="H83" s="1"/>
      <c r="I83" s="1"/>
      <c r="J83" s="1"/>
      <c r="K83" s="1"/>
    </row>
  </sheetData>
  <sheetProtection algorithmName="SHA-512" hashValue="PJuALeZZTeCTc1zsPq/YblMJ15JOggy7MyUVSbBHgp7A+ckNWKzJy+jIbK36n8gJvbPIAz3vw38pKxMJvDRu4g==" saltValue="W6KqxBh2mW0RoZ5B7wU+hQ==" spinCount="100000" sheet="1" objects="1" scenarios="1" formatColumns="0"/>
  <mergeCells count="10">
    <mergeCell ref="B83:C83"/>
    <mergeCell ref="B73:G73"/>
    <mergeCell ref="B81:H81"/>
    <mergeCell ref="B82:H82"/>
    <mergeCell ref="B63:G63"/>
    <mergeCell ref="B41:H41"/>
    <mergeCell ref="B42:G42"/>
    <mergeCell ref="C6:G6"/>
    <mergeCell ref="B11:G11"/>
    <mergeCell ref="B15:G15"/>
  </mergeCells>
  <pageMargins left="0.25" right="0.25" top="0.75" bottom="0.75" header="0.3" footer="0.3"/>
  <pageSetup scale="51" fitToHeight="2" orientation="landscape" r:id="rId1"/>
  <headerFooter scaleWithDoc="0">
    <oddHeader>&amp;C&amp;"Arial,Bold"&amp;12&amp;A&amp;R&amp;"Arial,Regular"State of New Mexico</oddHeader>
    <oddFooter>&amp;L&amp;"Arial,Regular"&amp;10Version 4.0&amp;C&amp;"Arial,Regular"&amp;P</oddFooter>
  </headerFooter>
  <rowBreaks count="1" manualBreakCount="1">
    <brk id="62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8"/>
  <sheetViews>
    <sheetView showGridLines="0" zoomScale="75" zoomScaleNormal="75" workbookViewId="0"/>
  </sheetViews>
  <sheetFormatPr defaultColWidth="8.7109375" defaultRowHeight="12.75"/>
  <cols>
    <col min="1" max="1" width="3.42578125" style="55" customWidth="1"/>
    <col min="2" max="4" width="8.7109375" style="55"/>
    <col min="5" max="5" width="4.140625" style="55" customWidth="1"/>
    <col min="6" max="6" width="11" style="55" customWidth="1"/>
    <col min="7" max="7" width="8.7109375" style="55"/>
    <col min="8" max="10" width="19.140625" style="55" customWidth="1"/>
    <col min="11" max="16384" width="8.7109375" style="55"/>
  </cols>
  <sheetData>
    <row r="1" spans="2:10" ht="21.95" customHeight="1">
      <c r="B1" s="90" t="s">
        <v>81</v>
      </c>
      <c r="C1" s="91"/>
      <c r="D1" s="91"/>
      <c r="E1" s="91"/>
      <c r="F1" s="91"/>
      <c r="G1" s="91"/>
      <c r="H1" s="91"/>
      <c r="I1" s="91"/>
      <c r="J1" s="91"/>
    </row>
    <row r="2" spans="2:10" ht="15.95" customHeight="1">
      <c r="B2" s="90" t="s">
        <v>3</v>
      </c>
      <c r="C2" s="91"/>
      <c r="D2" s="91"/>
      <c r="E2" s="91"/>
      <c r="F2" s="91"/>
      <c r="G2" s="91"/>
      <c r="H2" s="75"/>
      <c r="I2" s="91"/>
      <c r="J2" s="91"/>
    </row>
    <row r="3" spans="2:10">
      <c r="B3" s="57" t="s">
        <v>4</v>
      </c>
      <c r="C3" s="91"/>
      <c r="D3" s="91"/>
      <c r="E3" s="91"/>
      <c r="F3" s="91"/>
      <c r="G3" s="91"/>
      <c r="H3" s="91"/>
      <c r="I3" s="91"/>
      <c r="J3" s="91"/>
    </row>
    <row r="4" spans="2:10">
      <c r="B4" s="57" t="s">
        <v>5</v>
      </c>
      <c r="C4" s="91"/>
      <c r="D4" s="91"/>
      <c r="E4" s="91"/>
      <c r="F4" s="91"/>
      <c r="G4" s="91"/>
      <c r="H4" s="91"/>
      <c r="I4" s="91"/>
      <c r="J4" s="91"/>
    </row>
    <row r="5" spans="2:10">
      <c r="B5" s="57"/>
      <c r="C5" s="91"/>
      <c r="D5" s="91"/>
      <c r="E5" s="91"/>
      <c r="F5" s="91"/>
      <c r="G5" s="91"/>
      <c r="H5" s="91"/>
      <c r="I5" s="91"/>
      <c r="J5" s="91"/>
    </row>
    <row r="6" spans="2:10" ht="14.45" customHeight="1">
      <c r="B6" s="84" t="s">
        <v>6</v>
      </c>
      <c r="C6" s="92"/>
      <c r="D6" s="124" t="str">
        <f>IF('MLR Detail'!$C$6="","",'MLR Detail'!$C$6)</f>
        <v/>
      </c>
      <c r="E6" s="124"/>
      <c r="F6" s="124"/>
      <c r="G6" s="124"/>
      <c r="H6" s="124"/>
      <c r="I6" s="124"/>
      <c r="J6" s="124"/>
    </row>
    <row r="7" spans="2:10">
      <c r="B7" s="84" t="s">
        <v>7</v>
      </c>
      <c r="C7" s="92"/>
      <c r="D7" s="92"/>
      <c r="E7" s="92"/>
      <c r="F7" s="92"/>
      <c r="G7" s="92"/>
      <c r="H7" s="92"/>
      <c r="I7" s="92"/>
      <c r="J7" s="92"/>
    </row>
    <row r="8" spans="2:10">
      <c r="B8" s="84" t="s">
        <v>8</v>
      </c>
      <c r="C8" s="92"/>
      <c r="D8" s="92"/>
      <c r="E8" s="92"/>
      <c r="F8" s="100">
        <f>+'MLR Detail'!$D$8</f>
        <v>0</v>
      </c>
      <c r="G8" s="92"/>
      <c r="H8" s="92"/>
      <c r="I8" s="92"/>
      <c r="J8" s="92"/>
    </row>
    <row r="10" spans="2:10" ht="13.5" thickBot="1">
      <c r="B10" s="91"/>
      <c r="C10" s="91"/>
      <c r="D10" s="91"/>
      <c r="E10" s="91"/>
      <c r="F10" s="91"/>
      <c r="G10" s="91"/>
      <c r="H10" s="91"/>
      <c r="I10" s="58"/>
      <c r="J10" s="91"/>
    </row>
    <row r="11" spans="2:10" ht="30" customHeight="1" thickBot="1">
      <c r="B11" s="111" t="s">
        <v>82</v>
      </c>
      <c r="C11" s="112"/>
      <c r="D11" s="112"/>
      <c r="E11" s="112"/>
      <c r="F11" s="112"/>
      <c r="G11" s="113"/>
      <c r="H11" s="76" t="str">
        <f>+'MLR Detail'!H73</f>
        <v>Total Centennial Care Program</v>
      </c>
      <c r="I11" s="59" t="str">
        <f>+'MLR Detail'!I73</f>
        <v>Total Legacy Programs</v>
      </c>
      <c r="J11" s="60" t="str">
        <f>+'MLR Detail'!J73</f>
        <v>Total OAG Programs</v>
      </c>
    </row>
    <row r="12" spans="2:10">
      <c r="B12" s="114" t="s">
        <v>83</v>
      </c>
      <c r="C12" s="115"/>
      <c r="D12" s="115"/>
      <c r="E12" s="115"/>
      <c r="F12" s="115"/>
      <c r="G12" s="115"/>
      <c r="H12" s="77">
        <f>+'MLR Detail'!H32</f>
        <v>0</v>
      </c>
      <c r="I12" s="77">
        <f>+'MLR Detail'!I32</f>
        <v>0</v>
      </c>
      <c r="J12" s="78">
        <f>+'MLR Detail'!J32</f>
        <v>0</v>
      </c>
    </row>
    <row r="13" spans="2:10">
      <c r="B13" s="109" t="s">
        <v>84</v>
      </c>
      <c r="C13" s="110"/>
      <c r="D13" s="110"/>
      <c r="E13" s="110"/>
      <c r="F13" s="110"/>
      <c r="G13" s="110"/>
      <c r="H13" s="68">
        <f>+'MLR Detail'!H38</f>
        <v>0</v>
      </c>
      <c r="I13" s="68">
        <f>+'MLR Detail'!I38</f>
        <v>0</v>
      </c>
      <c r="J13" s="69">
        <f>+'MLR Detail'!J38</f>
        <v>0</v>
      </c>
    </row>
    <row r="14" spans="2:10">
      <c r="B14" s="109" t="s">
        <v>85</v>
      </c>
      <c r="C14" s="110"/>
      <c r="D14" s="110"/>
      <c r="E14" s="110"/>
      <c r="F14" s="110"/>
      <c r="G14" s="110"/>
      <c r="H14" s="68">
        <f>+'MLR Detail'!H25</f>
        <v>0</v>
      </c>
      <c r="I14" s="68">
        <f>+'MLR Detail'!I25</f>
        <v>0</v>
      </c>
      <c r="J14" s="69">
        <f>+'MLR Detail'!J25</f>
        <v>0</v>
      </c>
    </row>
    <row r="15" spans="2:10">
      <c r="B15" s="109" t="s">
        <v>86</v>
      </c>
      <c r="C15" s="110"/>
      <c r="D15" s="110"/>
      <c r="E15" s="110"/>
      <c r="F15" s="110"/>
      <c r="G15" s="110"/>
      <c r="H15" s="68">
        <f>+'MLR Detail'!H24</f>
        <v>0</v>
      </c>
      <c r="I15" s="68">
        <f>+'MLR Detail'!I24</f>
        <v>0</v>
      </c>
      <c r="J15" s="69">
        <f>+'MLR Detail'!J24</f>
        <v>0</v>
      </c>
    </row>
    <row r="16" spans="2:10">
      <c r="B16" s="109" t="s">
        <v>87</v>
      </c>
      <c r="C16" s="110"/>
      <c r="D16" s="110"/>
      <c r="E16" s="110"/>
      <c r="F16" s="110"/>
      <c r="G16" s="110"/>
      <c r="H16" s="68">
        <f>+'MLR Detail'!H71</f>
        <v>0</v>
      </c>
      <c r="I16" s="68">
        <f>+'MLR Detail'!I71</f>
        <v>0</v>
      </c>
      <c r="J16" s="69">
        <f>+'MLR Detail'!J71</f>
        <v>0</v>
      </c>
    </row>
    <row r="17" spans="2:10">
      <c r="B17" s="109" t="s">
        <v>88</v>
      </c>
      <c r="C17" s="110"/>
      <c r="D17" s="110"/>
      <c r="E17" s="110"/>
      <c r="F17" s="110"/>
      <c r="G17" s="110"/>
      <c r="H17" s="68">
        <f>+'MLR Detail'!H51</f>
        <v>0</v>
      </c>
      <c r="I17" s="68">
        <f>+'MLR Detail'!I51</f>
        <v>0</v>
      </c>
      <c r="J17" s="69">
        <f>+'MLR Detail'!J51</f>
        <v>0</v>
      </c>
    </row>
    <row r="18" spans="2:10">
      <c r="B18" s="119" t="s">
        <v>89</v>
      </c>
      <c r="C18" s="120"/>
      <c r="D18" s="120"/>
      <c r="E18" s="120"/>
      <c r="F18" s="120"/>
      <c r="G18" s="121"/>
      <c r="H18" s="68">
        <f>+'MLR Detail'!H59</f>
        <v>0</v>
      </c>
      <c r="I18" s="68">
        <f>+'MLR Detail'!I59</f>
        <v>0</v>
      </c>
      <c r="J18" s="69">
        <f>+'MLR Detail'!J59</f>
        <v>0</v>
      </c>
    </row>
    <row r="19" spans="2:10">
      <c r="B19" s="109" t="s">
        <v>90</v>
      </c>
      <c r="C19" s="110"/>
      <c r="D19" s="110"/>
      <c r="E19" s="110"/>
      <c r="F19" s="110"/>
      <c r="G19" s="110"/>
      <c r="H19" s="68">
        <f>+'MLR Detail'!H40</f>
        <v>0</v>
      </c>
      <c r="I19" s="68">
        <f>+'MLR Detail'!I40</f>
        <v>0</v>
      </c>
      <c r="J19" s="69">
        <f>+'MLR Detail'!J40</f>
        <v>0</v>
      </c>
    </row>
    <row r="20" spans="2:10">
      <c r="B20" s="109" t="s">
        <v>91</v>
      </c>
      <c r="C20" s="110"/>
      <c r="D20" s="110"/>
      <c r="E20" s="110"/>
      <c r="F20" s="110"/>
      <c r="G20" s="110"/>
      <c r="H20" s="68">
        <f>+'MLR Detail'!H61</f>
        <v>0</v>
      </c>
      <c r="I20" s="68">
        <f>+'MLR Detail'!I61</f>
        <v>0</v>
      </c>
      <c r="J20" s="69">
        <f>+'MLR Detail'!J61</f>
        <v>0</v>
      </c>
    </row>
    <row r="21" spans="2:10">
      <c r="B21" s="109" t="s">
        <v>92</v>
      </c>
      <c r="C21" s="110"/>
      <c r="D21" s="110"/>
      <c r="E21" s="110"/>
      <c r="F21" s="110"/>
      <c r="G21" s="110"/>
      <c r="H21" s="70">
        <f>IFERROR(H19/H20,0)</f>
        <v>0</v>
      </c>
      <c r="I21" s="70">
        <f t="shared" ref="I21:J21" si="0">IFERROR(I19/I20,0)</f>
        <v>0</v>
      </c>
      <c r="J21" s="71">
        <f t="shared" si="0"/>
        <v>0</v>
      </c>
    </row>
    <row r="22" spans="2:10">
      <c r="B22" s="109" t="s">
        <v>93</v>
      </c>
      <c r="C22" s="110"/>
      <c r="D22" s="110"/>
      <c r="E22" s="110"/>
      <c r="F22" s="110"/>
      <c r="G22" s="110"/>
      <c r="H22" s="70" t="str">
        <f ca="1">+'MLR Detail'!H13</f>
        <v/>
      </c>
      <c r="I22" s="70" t="str">
        <f ca="1">+'MLR Detail'!I13</f>
        <v/>
      </c>
      <c r="J22" s="71" t="str">
        <f ca="1">+'MLR Detail'!J13</f>
        <v/>
      </c>
    </row>
    <row r="23" spans="2:10">
      <c r="B23" s="119" t="s">
        <v>94</v>
      </c>
      <c r="C23" s="120"/>
      <c r="D23" s="120"/>
      <c r="E23" s="120"/>
      <c r="F23" s="120"/>
      <c r="G23" s="121"/>
      <c r="H23" s="70">
        <f ca="1">+'MLR Detail'!H78</f>
        <v>0</v>
      </c>
      <c r="I23" s="70">
        <f ca="1">+'MLR Detail'!I78</f>
        <v>0</v>
      </c>
      <c r="J23" s="71">
        <f ca="1">+'MLR Detail'!J78</f>
        <v>0</v>
      </c>
    </row>
    <row r="24" spans="2:10">
      <c r="B24" s="119" t="s">
        <v>95</v>
      </c>
      <c r="C24" s="120"/>
      <c r="D24" s="120"/>
      <c r="E24" s="120"/>
      <c r="F24" s="120"/>
      <c r="G24" s="121"/>
      <c r="H24" s="79">
        <f>+'MLR Detail'!H12</f>
        <v>0</v>
      </c>
      <c r="I24" s="79">
        <f>+'MLR Detail'!I12</f>
        <v>0</v>
      </c>
      <c r="J24" s="80">
        <f>+'MLR Detail'!J12</f>
        <v>0</v>
      </c>
    </row>
    <row r="25" spans="2:10" ht="13.5" thickBot="1">
      <c r="B25" s="122" t="s">
        <v>96</v>
      </c>
      <c r="C25" s="123"/>
      <c r="D25" s="123"/>
      <c r="E25" s="123"/>
      <c r="F25" s="123"/>
      <c r="G25" s="123"/>
      <c r="H25" s="81">
        <f ca="1">+'MLR Detail'!H79</f>
        <v>0</v>
      </c>
      <c r="I25" s="81">
        <f ca="1">+'MLR Detail'!I79</f>
        <v>0</v>
      </c>
      <c r="J25" s="82">
        <f ca="1">+'MLR Detail'!J79</f>
        <v>0</v>
      </c>
    </row>
    <row r="26" spans="2:10">
      <c r="B26" s="101"/>
      <c r="C26" s="101"/>
      <c r="D26" s="101"/>
      <c r="E26" s="101"/>
      <c r="F26" s="101"/>
      <c r="G26" s="101"/>
      <c r="H26" s="83"/>
      <c r="I26" s="91"/>
      <c r="J26" s="91"/>
    </row>
    <row r="27" spans="2:10">
      <c r="B27" s="116"/>
      <c r="C27" s="116"/>
      <c r="D27" s="101"/>
      <c r="E27" s="101"/>
      <c r="F27" s="101"/>
      <c r="G27" s="101"/>
      <c r="H27" s="83"/>
      <c r="I27" s="97"/>
      <c r="J27" s="97"/>
    </row>
    <row r="28" spans="2:10" ht="57.6" customHeight="1">
      <c r="B28" s="117"/>
      <c r="C28" s="117"/>
      <c r="D28" s="117"/>
      <c r="E28" s="117"/>
      <c r="F28" s="117"/>
      <c r="G28" s="117"/>
      <c r="H28" s="117"/>
      <c r="I28" s="118"/>
      <c r="J28" s="118"/>
    </row>
  </sheetData>
  <sheetProtection algorithmName="SHA-512" hashValue="Jp51vtbAzkHxyvphwFZj8nzfUdNBuO0FQ4evq5rFGIGtACj5AjEpsc3j4Vp5Wx+XLWL8MoIi7jYZw/StY7/1bA==" saltValue="Fpvxhju4zMaee2TG0TyZtg==" spinCount="100000" sheet="1" objects="1" scenarios="1"/>
  <mergeCells count="18">
    <mergeCell ref="D6:J6"/>
    <mergeCell ref="B27:C27"/>
    <mergeCell ref="B28:J28"/>
    <mergeCell ref="B21:G21"/>
    <mergeCell ref="B22:G22"/>
    <mergeCell ref="B23:G23"/>
    <mergeCell ref="B24:G24"/>
    <mergeCell ref="B25:G25"/>
    <mergeCell ref="B20:G2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</mergeCells>
  <pageMargins left="0.7" right="0.7" top="0.75" bottom="0.75" header="0.3" footer="0.3"/>
  <pageSetup orientation="landscape" r:id="rId1"/>
  <headerFooter scaleWithDoc="0">
    <oddHeader>&amp;C&amp;"Arial,Bold"&amp;12&amp;A
&amp;R&amp;"Arial,Regular"State of New Mexico</oddHeader>
    <oddFooter>&amp;L&amp;"Arial,Regular"&amp;10Version 4.0&amp;C&amp;"Arial,Regular"&amp;P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4"/>
  <sheetViews>
    <sheetView showGridLines="0" tabSelected="1" zoomScale="75" zoomScaleNormal="75" workbookViewId="0"/>
  </sheetViews>
  <sheetFormatPr defaultColWidth="8.7109375" defaultRowHeight="15"/>
  <cols>
    <col min="1" max="1" width="4.140625" style="88" customWidth="1"/>
    <col min="2" max="9" width="15.5703125" style="87" customWidth="1"/>
    <col min="10" max="16384" width="8.7109375" style="88"/>
  </cols>
  <sheetData>
    <row r="1" spans="2:9" s="85" customFormat="1" ht="21.95" customHeight="1">
      <c r="B1" s="90" t="s">
        <v>97</v>
      </c>
      <c r="C1" s="91"/>
      <c r="D1" s="91"/>
      <c r="E1" s="91"/>
      <c r="F1" s="91"/>
      <c r="G1" s="91"/>
      <c r="H1" s="91"/>
      <c r="I1" s="91"/>
    </row>
    <row r="2" spans="2:9" s="85" customFormat="1">
      <c r="B2" s="90" t="s">
        <v>3</v>
      </c>
      <c r="C2" s="91"/>
      <c r="D2" s="91"/>
      <c r="E2" s="91"/>
      <c r="F2" s="56"/>
      <c r="G2" s="91"/>
      <c r="H2" s="91"/>
      <c r="I2" s="91"/>
    </row>
    <row r="3" spans="2:9" s="85" customFormat="1">
      <c r="B3" s="57" t="s">
        <v>4</v>
      </c>
      <c r="C3" s="91"/>
      <c r="D3" s="91"/>
      <c r="E3" s="91"/>
      <c r="F3" s="91"/>
      <c r="G3" s="91"/>
      <c r="H3" s="91"/>
      <c r="I3" s="91"/>
    </row>
    <row r="4" spans="2:9" s="85" customFormat="1">
      <c r="B4" s="57" t="s">
        <v>5</v>
      </c>
      <c r="C4" s="91"/>
      <c r="D4" s="91"/>
      <c r="E4" s="91"/>
      <c r="F4" s="91"/>
      <c r="G4" s="91"/>
      <c r="H4" s="91"/>
      <c r="I4" s="91"/>
    </row>
    <row r="5" spans="2:9" s="85" customFormat="1">
      <c r="B5" s="57"/>
      <c r="C5" s="91"/>
      <c r="D5" s="91"/>
      <c r="E5" s="91"/>
      <c r="F5" s="91"/>
      <c r="G5" s="91"/>
      <c r="H5" s="91"/>
      <c r="I5" s="91"/>
    </row>
    <row r="6" spans="2:9" s="85" customFormat="1">
      <c r="B6" s="84" t="s">
        <v>6</v>
      </c>
      <c r="C6" s="124" t="str">
        <f>IF('MLR Detail'!$C$6="","",'MLR Detail'!$C$6)</f>
        <v/>
      </c>
      <c r="D6" s="124"/>
      <c r="E6" s="124"/>
      <c r="F6" s="124"/>
      <c r="G6" s="124"/>
      <c r="H6" s="124"/>
      <c r="I6" s="91"/>
    </row>
    <row r="7" spans="2:9" s="85" customFormat="1">
      <c r="B7" s="84" t="s">
        <v>7</v>
      </c>
      <c r="C7" s="92"/>
      <c r="D7" s="92"/>
      <c r="E7" s="92"/>
      <c r="F7" s="92"/>
      <c r="G7" s="92"/>
      <c r="H7" s="91"/>
      <c r="I7" s="91"/>
    </row>
    <row r="8" spans="2:9" s="85" customFormat="1">
      <c r="B8" s="84" t="s">
        <v>8</v>
      </c>
      <c r="C8" s="92"/>
      <c r="D8" s="86">
        <f>+'MLR Detail'!$D$8</f>
        <v>0</v>
      </c>
      <c r="E8" s="92"/>
      <c r="F8" s="92"/>
      <c r="G8" s="92"/>
      <c r="H8" s="91"/>
      <c r="I8" s="91"/>
    </row>
    <row r="9" spans="2:9" s="85" customFormat="1">
      <c r="B9" s="91"/>
      <c r="C9" s="91"/>
      <c r="D9" s="91"/>
      <c r="E9" s="91"/>
      <c r="F9" s="91"/>
      <c r="G9" s="91"/>
      <c r="H9" s="91"/>
      <c r="I9" s="91"/>
    </row>
    <row r="10" spans="2:9" s="85" customFormat="1" ht="15.75" thickBot="1">
      <c r="B10" s="91"/>
      <c r="C10" s="91"/>
      <c r="D10" s="91"/>
      <c r="E10" s="91"/>
      <c r="F10" s="91"/>
      <c r="G10" s="91"/>
      <c r="H10" s="91"/>
      <c r="I10" s="91"/>
    </row>
    <row r="11" spans="2:9" ht="24.6" customHeight="1" thickBot="1">
      <c r="B11" s="125" t="s">
        <v>98</v>
      </c>
      <c r="C11" s="126"/>
      <c r="D11" s="126"/>
      <c r="E11" s="126"/>
      <c r="F11" s="126"/>
      <c r="G11" s="126"/>
      <c r="H11" s="126"/>
      <c r="I11" s="127"/>
    </row>
    <row r="12" spans="2:9">
      <c r="B12" s="128"/>
      <c r="C12" s="129"/>
      <c r="D12" s="129"/>
      <c r="E12" s="129"/>
      <c r="F12" s="129"/>
      <c r="G12" s="129"/>
      <c r="H12" s="129"/>
      <c r="I12" s="130"/>
    </row>
    <row r="13" spans="2:9">
      <c r="B13" s="131"/>
      <c r="C13" s="132"/>
      <c r="D13" s="132"/>
      <c r="E13" s="132"/>
      <c r="F13" s="132"/>
      <c r="G13" s="132"/>
      <c r="H13" s="132"/>
      <c r="I13" s="133"/>
    </row>
    <row r="14" spans="2:9">
      <c r="B14" s="131"/>
      <c r="C14" s="132"/>
      <c r="D14" s="132"/>
      <c r="E14" s="132"/>
      <c r="F14" s="132"/>
      <c r="G14" s="132"/>
      <c r="H14" s="132"/>
      <c r="I14" s="133"/>
    </row>
    <row r="15" spans="2:9">
      <c r="B15" s="131"/>
      <c r="C15" s="132"/>
      <c r="D15" s="132"/>
      <c r="E15" s="132"/>
      <c r="F15" s="132"/>
      <c r="G15" s="132"/>
      <c r="H15" s="132"/>
      <c r="I15" s="133"/>
    </row>
    <row r="16" spans="2:9">
      <c r="B16" s="131"/>
      <c r="C16" s="132"/>
      <c r="D16" s="132"/>
      <c r="E16" s="132"/>
      <c r="F16" s="132"/>
      <c r="G16" s="132"/>
      <c r="H16" s="132"/>
      <c r="I16" s="133"/>
    </row>
    <row r="17" spans="2:9">
      <c r="B17" s="131"/>
      <c r="C17" s="132"/>
      <c r="D17" s="132"/>
      <c r="E17" s="132"/>
      <c r="F17" s="132"/>
      <c r="G17" s="132"/>
      <c r="H17" s="132"/>
      <c r="I17" s="133"/>
    </row>
    <row r="18" spans="2:9">
      <c r="B18" s="131"/>
      <c r="C18" s="132"/>
      <c r="D18" s="132"/>
      <c r="E18" s="132"/>
      <c r="F18" s="132"/>
      <c r="G18" s="132"/>
      <c r="H18" s="132"/>
      <c r="I18" s="133"/>
    </row>
    <row r="19" spans="2:9">
      <c r="B19" s="131"/>
      <c r="C19" s="132"/>
      <c r="D19" s="132"/>
      <c r="E19" s="132"/>
      <c r="F19" s="132"/>
      <c r="G19" s="132"/>
      <c r="H19" s="132"/>
      <c r="I19" s="133"/>
    </row>
    <row r="20" spans="2:9">
      <c r="B20" s="131"/>
      <c r="C20" s="132"/>
      <c r="D20" s="132"/>
      <c r="E20" s="132"/>
      <c r="F20" s="132"/>
      <c r="G20" s="132"/>
      <c r="H20" s="132"/>
      <c r="I20" s="133"/>
    </row>
    <row r="21" spans="2:9" ht="15.75" thickBot="1">
      <c r="B21" s="134"/>
      <c r="C21" s="135"/>
      <c r="D21" s="135"/>
      <c r="E21" s="135"/>
      <c r="F21" s="135"/>
      <c r="G21" s="135"/>
      <c r="H21" s="135"/>
      <c r="I21" s="136"/>
    </row>
    <row r="22" spans="2:9" ht="15.75" thickBot="1">
      <c r="B22" s="89"/>
      <c r="C22" s="89"/>
      <c r="D22" s="89"/>
      <c r="E22" s="89"/>
      <c r="F22" s="89"/>
      <c r="G22" s="89"/>
      <c r="H22" s="89"/>
      <c r="I22" s="89"/>
    </row>
    <row r="23" spans="2:9" ht="23.45" customHeight="1" thickBot="1">
      <c r="B23" s="125" t="s">
        <v>99</v>
      </c>
      <c r="C23" s="126"/>
      <c r="D23" s="126"/>
      <c r="E23" s="126"/>
      <c r="F23" s="126"/>
      <c r="G23" s="126"/>
      <c r="H23" s="126"/>
      <c r="I23" s="127"/>
    </row>
    <row r="24" spans="2:9">
      <c r="B24" s="128"/>
      <c r="C24" s="129"/>
      <c r="D24" s="129"/>
      <c r="E24" s="129"/>
      <c r="F24" s="129"/>
      <c r="G24" s="129"/>
      <c r="H24" s="129"/>
      <c r="I24" s="130"/>
    </row>
    <row r="25" spans="2:9">
      <c r="B25" s="131"/>
      <c r="C25" s="132"/>
      <c r="D25" s="132"/>
      <c r="E25" s="132"/>
      <c r="F25" s="132"/>
      <c r="G25" s="132"/>
      <c r="H25" s="132"/>
      <c r="I25" s="133"/>
    </row>
    <row r="26" spans="2:9">
      <c r="B26" s="131"/>
      <c r="C26" s="132"/>
      <c r="D26" s="132"/>
      <c r="E26" s="132"/>
      <c r="F26" s="132"/>
      <c r="G26" s="132"/>
      <c r="H26" s="132"/>
      <c r="I26" s="133"/>
    </row>
    <row r="27" spans="2:9">
      <c r="B27" s="131"/>
      <c r="C27" s="132"/>
      <c r="D27" s="132"/>
      <c r="E27" s="132"/>
      <c r="F27" s="132"/>
      <c r="G27" s="132"/>
      <c r="H27" s="132"/>
      <c r="I27" s="133"/>
    </row>
    <row r="28" spans="2:9">
      <c r="B28" s="131"/>
      <c r="C28" s="132"/>
      <c r="D28" s="132"/>
      <c r="E28" s="132"/>
      <c r="F28" s="132"/>
      <c r="G28" s="132"/>
      <c r="H28" s="132"/>
      <c r="I28" s="133"/>
    </row>
    <row r="29" spans="2:9">
      <c r="B29" s="131"/>
      <c r="C29" s="132"/>
      <c r="D29" s="132"/>
      <c r="E29" s="132"/>
      <c r="F29" s="132"/>
      <c r="G29" s="132"/>
      <c r="H29" s="132"/>
      <c r="I29" s="133"/>
    </row>
    <row r="30" spans="2:9">
      <c r="B30" s="131"/>
      <c r="C30" s="132"/>
      <c r="D30" s="132"/>
      <c r="E30" s="132"/>
      <c r="F30" s="132"/>
      <c r="G30" s="132"/>
      <c r="H30" s="132"/>
      <c r="I30" s="133"/>
    </row>
    <row r="31" spans="2:9">
      <c r="B31" s="131"/>
      <c r="C31" s="132"/>
      <c r="D31" s="132"/>
      <c r="E31" s="132"/>
      <c r="F31" s="132"/>
      <c r="G31" s="132"/>
      <c r="H31" s="132"/>
      <c r="I31" s="133"/>
    </row>
    <row r="32" spans="2:9">
      <c r="B32" s="131"/>
      <c r="C32" s="132"/>
      <c r="D32" s="132"/>
      <c r="E32" s="132"/>
      <c r="F32" s="132"/>
      <c r="G32" s="132"/>
      <c r="H32" s="132"/>
      <c r="I32" s="133"/>
    </row>
    <row r="33" spans="2:9" ht="15.75" thickBot="1">
      <c r="B33" s="134"/>
      <c r="C33" s="135"/>
      <c r="D33" s="135"/>
      <c r="E33" s="135"/>
      <c r="F33" s="135"/>
      <c r="G33" s="135"/>
      <c r="H33" s="135"/>
      <c r="I33" s="136"/>
    </row>
    <row r="34" spans="2:9">
      <c r="B34" s="89"/>
      <c r="C34" s="89"/>
      <c r="D34" s="89"/>
      <c r="E34" s="89"/>
      <c r="F34" s="89"/>
      <c r="G34" s="89"/>
      <c r="H34" s="89"/>
      <c r="I34" s="89"/>
    </row>
  </sheetData>
  <sheetProtection algorithmName="SHA-512" hashValue="uLUs0vIA294yCHoIlV1/a+Dd64+4d56wno6fPoY+asQnJa4w1R5RD2QipjflX5MmWF+3HAAzNg6BdVyDfOU9Yg==" saltValue="WpVMM1ruQmkTcgl4GHRyfA==" spinCount="100000" sheet="1" objects="1" scenarios="1" formatCells="0" formatColumns="0" formatRows="0" insertColumns="0" insertRows="0"/>
  <mergeCells count="5">
    <mergeCell ref="B11:I11"/>
    <mergeCell ref="B12:I21"/>
    <mergeCell ref="B23:I23"/>
    <mergeCell ref="B24:I33"/>
    <mergeCell ref="C6:H6"/>
  </mergeCells>
  <pageMargins left="0.7" right="0.7" top="0.75" bottom="0.75" header="0.3" footer="0.3"/>
  <pageSetup scale="95" orientation="landscape" r:id="rId1"/>
  <headerFooter scaleWithDoc="0">
    <oddHeader>&amp;C&amp;"Arial,Bold"&amp;12&amp;A&amp;R&amp;"Arial,Regular"State of New Mexico</oddHeader>
    <oddFooter>&amp;L&amp;"Arial,Regular"&amp;10Version 4.0&amp;C&amp;"Arial,Regular"&amp;P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75" zoomScaleNormal="75" workbookViewId="0"/>
  </sheetViews>
  <sheetFormatPr defaultRowHeight="1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E5FEF4C32AA4FAC29E785BDDCA1AB" ma:contentTypeVersion="12" ma:contentTypeDescription="Create a new document." ma:contentTypeScope="" ma:versionID="f76b2d41e1bde5ceb15f54f0595cc992">
  <xsd:schema xmlns:xsd="http://www.w3.org/2001/XMLSchema" xmlns:xs="http://www.w3.org/2001/XMLSchema" xmlns:p="http://schemas.microsoft.com/office/2006/metadata/properties" xmlns:ns2="1c537666-98de-4485-8b47-b51cbc79dc86" xmlns:ns3="a0feb453-af98-409e-be09-8a21d00ffeb9" xmlns:ns4="00d6d613-bd9d-47fd-bf82-0261ee610bb9" targetNamespace="http://schemas.microsoft.com/office/2006/metadata/properties" ma:root="true" ma:fieldsID="5ddf61d80cf5abee56570ff78f866a2c" ns2:_="" ns3:_="" ns4:_="">
    <xsd:import namespace="1c537666-98de-4485-8b47-b51cbc79dc86"/>
    <xsd:import namespace="a0feb453-af98-409e-be09-8a21d00ffeb9"/>
    <xsd:import namespace="00d6d613-bd9d-47fd-bf82-0261ee610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37666-98de-4485-8b47-b51cbc79dc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2f08d83-6ad9-4a19-ac92-930f74cde0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eb453-af98-409e-be09-8a21d00ffe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6d613-bd9d-47fd-bf82-0261ee610bb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f4c100e-e01d-4286-aa91-745afbd696c7}" ma:internalName="TaxCatchAll" ma:showField="CatchAllData" ma:web="a0feb453-af98-409e-be09-8a21d00ffe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537666-98de-4485-8b47-b51cbc79dc86">
      <Terms xmlns="http://schemas.microsoft.com/office/infopath/2007/PartnerControls"/>
    </lcf76f155ced4ddcb4097134ff3c332f>
    <TaxCatchAll xmlns="00d6d613-bd9d-47fd-bf82-0261ee610bb9" xsi:nil="true"/>
  </documentManagement>
</p:properties>
</file>

<file path=customXml/itemProps1.xml><?xml version="1.0" encoding="utf-8"?>
<ds:datastoreItem xmlns:ds="http://schemas.openxmlformats.org/officeDocument/2006/customXml" ds:itemID="{6E61390B-2BEE-4E3D-8E40-D392DF3EF8F7}"/>
</file>

<file path=customXml/itemProps2.xml><?xml version="1.0" encoding="utf-8"?>
<ds:datastoreItem xmlns:ds="http://schemas.openxmlformats.org/officeDocument/2006/customXml" ds:itemID="{ABB8155F-FA8E-4832-83F7-C431906C1953}"/>
</file>

<file path=customXml/itemProps3.xml><?xml version="1.0" encoding="utf-8"?>
<ds:datastoreItem xmlns:ds="http://schemas.openxmlformats.org/officeDocument/2006/customXml" ds:itemID="{3DFCBB71-18B9-4FFF-BDA9-1B553DE3D4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Slater-Huff, Kathy</cp:lastModifiedBy>
  <cp:revision/>
  <dcterms:created xsi:type="dcterms:W3CDTF">2020-09-01T22:35:35Z</dcterms:created>
  <dcterms:modified xsi:type="dcterms:W3CDTF">2022-09-21T13:52:36Z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PR_DocID">
    <vt:lpwstr>4f94d774bcf5403987beec3118d23ced</vt:lpwstr>
  </property>
  <property fmtid="{D5CDD505-2E9C-101B-9397-08002B2CF9AE}" pid="3" name="MSIP_Label_38f1469a-2c2a-4aee-b92b-090d4c5468ff_Enabled">
    <vt:lpwstr>true</vt:lpwstr>
  </property>
  <property fmtid="{D5CDD505-2E9C-101B-9397-08002B2CF9AE}" pid="4" name="MSIP_Label_38f1469a-2c2a-4aee-b92b-090d4c5468ff_SetDate">
    <vt:lpwstr>2022-01-31T18:14:28Z</vt:lpwstr>
  </property>
  <property fmtid="{D5CDD505-2E9C-101B-9397-08002B2CF9AE}" pid="5" name="MSIP_Label_38f1469a-2c2a-4aee-b92b-090d4c5468ff_Method">
    <vt:lpwstr>Standard</vt:lpwstr>
  </property>
  <property fmtid="{D5CDD505-2E9C-101B-9397-08002B2CF9AE}" pid="6" name="MSIP_Label_38f1469a-2c2a-4aee-b92b-090d4c5468ff_Name">
    <vt:lpwstr>Confidential - Unmarked</vt:lpwstr>
  </property>
  <property fmtid="{D5CDD505-2E9C-101B-9397-08002B2CF9AE}" pid="7" name="MSIP_Label_38f1469a-2c2a-4aee-b92b-090d4c5468ff_SiteId">
    <vt:lpwstr>2a6e6092-73e4-4752-b1a5-477a17f5056d</vt:lpwstr>
  </property>
  <property fmtid="{D5CDD505-2E9C-101B-9397-08002B2CF9AE}" pid="8" name="MSIP_Label_38f1469a-2c2a-4aee-b92b-090d4c5468ff_ActionId">
    <vt:lpwstr>827aa1f1-aa5f-4f39-9dec-0e694236e61b</vt:lpwstr>
  </property>
  <property fmtid="{D5CDD505-2E9C-101B-9397-08002B2CF9AE}" pid="9" name="MSIP_Label_38f1469a-2c2a-4aee-b92b-090d4c5468ff_ContentBits">
    <vt:lpwstr>0</vt:lpwstr>
  </property>
  <property fmtid="{D5CDD505-2E9C-101B-9397-08002B2CF9AE}" pid="10" name="ContentTypeId">
    <vt:lpwstr>0x0101000DAE5FEF4C32AA4FAC29E785BDDCA1AB</vt:lpwstr>
  </property>
  <property fmtid="{D5CDD505-2E9C-101B-9397-08002B2CF9AE}" pid="11" name="MediaServiceImageTags">
    <vt:lpwstr/>
  </property>
</Properties>
</file>