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04"/>
  <workbookPr filterPrivacy="1" defaultThemeVersion="124226"/>
  <xr:revisionPtr revIDLastSave="0" documentId="11_8D8C42EFB471979BFA748185ABCED1032F1DD752" xr6:coauthVersionLast="47" xr6:coauthVersionMax="47" xr10:uidLastSave="{00000000-0000-0000-0000-000000000000}"/>
  <bookViews>
    <workbookView xWindow="240" yWindow="80" windowWidth="20730" windowHeight="6980" xr2:uid="{00000000-000D-0000-FFFF-FFFF00000000}"/>
  </bookViews>
  <sheets>
    <sheet name="Information Input" sheetId="2" r:id="rId1"/>
    <sheet name="Report 13A" sheetId="1" r:id="rId2"/>
    <sheet name="Notes" sheetId="4" r:id="rId3"/>
    <sheet name="Analysis" sheetId="6" r:id="rId4"/>
  </sheets>
  <externalReferences>
    <externalReference r:id="rId5"/>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AUTHS" hidden="1">[1]General!$AF$57:$AF$65</definedName>
    <definedName name="__123Graph_CTOTAL" hidden="1">[1]General!$AC$20:$AO$20</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AUTHS" hidden="1">[1]General!$AA$57:$AA$65</definedName>
    <definedName name="__123Graph_XIPIBNR" hidden="1">[1]General!$AF$5:$AO$5</definedName>
    <definedName name="__123Graph_XTOTAL" hidden="1">[1]General!$AC$6:$AO$6</definedName>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_xlnm.Print_Area" localSheetId="0">'Information Input'!$B$2:$K$52</definedName>
    <definedName name="_xlnm.Print_Area" localSheetId="2">Notes!$A$2:$B$47</definedName>
    <definedName name="_xlnm.Print_Area" localSheetId="1">'Report 13A'!$A$2:$M$107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2" l="1"/>
  <c r="J28" i="2" l="1"/>
  <c r="J24" i="2"/>
  <c r="J20" i="2"/>
  <c r="A6" i="6" l="1"/>
  <c r="J57" i="1" l="1"/>
  <c r="G97" i="1"/>
  <c r="H97" i="1"/>
  <c r="I97" i="1"/>
  <c r="I103" i="1" l="1"/>
  <c r="M41" i="1"/>
  <c r="I99" i="1" s="1"/>
  <c r="I100" i="1" s="1"/>
  <c r="M40" i="1"/>
  <c r="I32" i="1"/>
  <c r="J32" i="1"/>
  <c r="K32" i="1"/>
  <c r="L32" i="1"/>
  <c r="L38" i="1"/>
  <c r="K38" i="1"/>
  <c r="J38" i="1"/>
  <c r="I38" i="1"/>
  <c r="M37" i="1"/>
  <c r="M36" i="1"/>
  <c r="M35" i="1"/>
  <c r="M34" i="1"/>
  <c r="M31" i="1"/>
  <c r="M30" i="1"/>
  <c r="M29" i="1"/>
  <c r="M28" i="1"/>
  <c r="M42" i="1" l="1"/>
  <c r="M32" i="1"/>
  <c r="M38" i="1"/>
  <c r="A5" i="4"/>
  <c r="A7" i="4" l="1"/>
  <c r="A8" i="6"/>
  <c r="A9" i="1"/>
  <c r="H37" i="2"/>
  <c r="A7" i="1"/>
  <c r="H32" i="2" l="1"/>
  <c r="A9" i="6" l="1"/>
  <c r="H38" i="2"/>
  <c r="A6" i="4"/>
  <c r="A7" i="6"/>
  <c r="A10" i="1"/>
  <c r="A8" i="4"/>
  <c r="A8" i="1"/>
  <c r="I42" i="1"/>
  <c r="J42" i="1"/>
  <c r="K42" i="1"/>
  <c r="L42" i="1"/>
  <c r="J96" i="1" l="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97" i="1" l="1"/>
</calcChain>
</file>

<file path=xl/sharedStrings.xml><?xml version="1.0" encoding="utf-8"?>
<sst xmlns="http://schemas.openxmlformats.org/spreadsheetml/2006/main" count="158" uniqueCount="127">
  <si>
    <t>&lt;&lt;&lt;&lt; HIDE &gt;&gt;&gt;&gt;</t>
  </si>
  <si>
    <t>Columns</t>
  </si>
  <si>
    <t>Centennial Care MCO Stop-Loss Protection Report</t>
  </si>
  <si>
    <t>Report 13A</t>
  </si>
  <si>
    <t>All Programs</t>
  </si>
  <si>
    <t>Select applicable</t>
  </si>
  <si>
    <t>Report Submission #</t>
  </si>
  <si>
    <t>MCO Name:</t>
  </si>
  <si>
    <t>calendar year:</t>
  </si>
  <si>
    <t>Calendar Year Reporting Cycle:</t>
  </si>
  <si>
    <t>report submission:</t>
  </si>
  <si>
    <t>Report Submission Type (Quarterly or Annual Supplemental):</t>
  </si>
  <si>
    <t>Quarterly</t>
  </si>
  <si>
    <t>Annual Supplemental</t>
  </si>
  <si>
    <t>quarters:</t>
  </si>
  <si>
    <t>Quarters Included in Report:</t>
  </si>
  <si>
    <t>Q1 Only</t>
  </si>
  <si>
    <t>Q1 through Q2</t>
  </si>
  <si>
    <t>Q1 through Q3</t>
  </si>
  <si>
    <t>Report Period Ending (mm/dd/yyyy):</t>
  </si>
  <si>
    <t>Q1 through Q4</t>
  </si>
  <si>
    <t>Reported Information Applicable to</t>
  </si>
  <si>
    <t>-</t>
  </si>
  <si>
    <t>Claims with Dates of Service (mm/dd/yyyy):</t>
  </si>
  <si>
    <t>v01</t>
  </si>
  <si>
    <t>From</t>
  </si>
  <si>
    <t>v02</t>
  </si>
  <si>
    <t>Through</t>
  </si>
  <si>
    <t>v03</t>
  </si>
  <si>
    <t>v04</t>
  </si>
  <si>
    <t>v05</t>
  </si>
  <si>
    <t>v06</t>
  </si>
  <si>
    <t>v07</t>
  </si>
  <si>
    <t>v08</t>
  </si>
  <si>
    <t>v09</t>
  </si>
  <si>
    <t>v10</t>
  </si>
  <si>
    <t>Prepared By:</t>
  </si>
  <si>
    <t>Name</t>
  </si>
  <si>
    <t>Contact Phone</t>
  </si>
  <si>
    <t>Contact Email</t>
  </si>
  <si>
    <t>Date Prepared (mm/dd/yyyy)</t>
  </si>
  <si>
    <t>FMB-ALL 13A</t>
  </si>
  <si>
    <t>Stop-Loss Protection Report</t>
  </si>
  <si>
    <t>Centennial Care:  All Programs</t>
  </si>
  <si>
    <t>Reinsurance Agreement Details</t>
  </si>
  <si>
    <t>Line #</t>
  </si>
  <si>
    <t>Item</t>
  </si>
  <si>
    <t>Applicable
(Yes/No)</t>
  </si>
  <si>
    <t>Amount</t>
  </si>
  <si>
    <r>
      <t xml:space="preserve">Description and/or Additional Information </t>
    </r>
    <r>
      <rPr>
        <b/>
        <vertAlign val="superscript"/>
        <sz val="10"/>
        <rFont val="Arial"/>
        <family val="2"/>
      </rPr>
      <t>1</t>
    </r>
  </si>
  <si>
    <t>( A )</t>
  </si>
  <si>
    <t>( B )</t>
  </si>
  <si>
    <t>( C )</t>
  </si>
  <si>
    <t>( D )</t>
  </si>
  <si>
    <t>( E )</t>
  </si>
  <si>
    <t>Aggregate Stop-Loss Threshold</t>
  </si>
  <si>
    <t>Maximum Per Enrollee Per Year</t>
  </si>
  <si>
    <t>Maximum Aggregate Lifetime per Enrollee</t>
  </si>
  <si>
    <t>Deductible per Member</t>
  </si>
  <si>
    <t>Coinsurance % per Member</t>
  </si>
  <si>
    <r>
      <t xml:space="preserve">Coinsurance per Member Applicable to: </t>
    </r>
    <r>
      <rPr>
        <vertAlign val="superscript"/>
        <sz val="10"/>
        <rFont val="Arial"/>
        <family val="2"/>
      </rPr>
      <t>2</t>
    </r>
  </si>
  <si>
    <t>Deductible per Case</t>
  </si>
  <si>
    <t>Coinsurance % per Case</t>
  </si>
  <si>
    <r>
      <t xml:space="preserve">Coinsurance per Case Applicable to: </t>
    </r>
    <r>
      <rPr>
        <vertAlign val="superscript"/>
        <sz val="10"/>
        <rFont val="Arial"/>
        <family val="2"/>
      </rPr>
      <t>2</t>
    </r>
  </si>
  <si>
    <t>Premium Cost PMPM</t>
  </si>
  <si>
    <t>Service Type(s) Covered</t>
  </si>
  <si>
    <t>Number of Enrollees Exceeding Stop-Loss</t>
  </si>
  <si>
    <t>Q1</t>
  </si>
  <si>
    <t>Q2</t>
  </si>
  <si>
    <t>Q3</t>
  </si>
  <si>
    <t>Q4</t>
  </si>
  <si>
    <t>YTD</t>
  </si>
  <si>
    <t>TANF</t>
  </si>
  <si>
    <t>SSI</t>
  </si>
  <si>
    <t>LTSS</t>
  </si>
  <si>
    <t>Other Adult Group</t>
  </si>
  <si>
    <t>Total (13 through 16)</t>
  </si>
  <si>
    <t>Number of Cases Exceeding Stop-Loss</t>
  </si>
  <si>
    <t>Total (19 through 22)</t>
  </si>
  <si>
    <t>Loss Ratio</t>
  </si>
  <si>
    <t>Reinsurance Premiums Paid</t>
  </si>
  <si>
    <t>Reinsurance Recoveries</t>
  </si>
  <si>
    <t>Loss Ratio (26/25)</t>
  </si>
  <si>
    <t>Insolvency Insurance Included</t>
  </si>
  <si>
    <t>Name of Reinsurer</t>
  </si>
  <si>
    <t>Intercompany Reinsurance Agreement</t>
  </si>
  <si>
    <t>Policy Effective Dates (mm/dd/yyyy)</t>
  </si>
  <si>
    <t>Begin Date of Policy:</t>
  </si>
  <si>
    <t>End Date of Policy:</t>
  </si>
  <si>
    <t>Notes:</t>
  </si>
  <si>
    <t xml:space="preserve">1 - Use Column E to provide additional information that will help explain the nature of the reinsurance agreement as it relates to each line item listed in Column B. To the extent the MCO deems no additional information is necessary, </t>
  </si>
  <si>
    <t xml:space="preserve">      the MCO is to enter “None” in this column for the respective line item. For some line items, Column E is the only location where information can be entered.</t>
  </si>
  <si>
    <t>2 - Indicate whether the coinsurance percentage applies to the total paid claim amount, amount in excess of the deductible amount, or other (specify).</t>
  </si>
  <si>
    <t>Reinsurance Recovery Details (Per Member/Per Case)</t>
  </si>
  <si>
    <t>Quarter
(Q1, Q2,
Q3 or Q4)</t>
  </si>
  <si>
    <t>Service Type(s)</t>
  </si>
  <si>
    <t>Cohort #</t>
  </si>
  <si>
    <t>Primary Diagnosis
or
Major Procedure Code</t>
  </si>
  <si>
    <t>Total Expenditures</t>
  </si>
  <si>
    <t>Total Expenditures
Above
Stop-Loss</t>
  </si>
  <si>
    <t>Total Reinsurance Recoveries</t>
  </si>
  <si>
    <t>Net Expenditures
Above
Stop-Loss
(G - H)</t>
  </si>
  <si>
    <t>( F )</t>
  </si>
  <si>
    <t>( G )</t>
  </si>
  <si>
    <t>( H )</t>
  </si>
  <si>
    <t>( I )</t>
  </si>
  <si>
    <t>Total Year-to-Date</t>
  </si>
  <si>
    <t xml:space="preserve">Total Recoveries YTD Reported in Line 26 of the Reinsurance Agreement Details Table </t>
  </si>
  <si>
    <r>
      <t xml:space="preserve">Difference (42-41) </t>
    </r>
    <r>
      <rPr>
        <vertAlign val="superscript"/>
        <sz val="10"/>
        <rFont val="Arial"/>
        <family val="2"/>
      </rPr>
      <t>1</t>
    </r>
  </si>
  <si>
    <r>
      <t xml:space="preserve">Total Recoveries YTD Reported in Report 1, Schedule of Revenues and Expenses by Category </t>
    </r>
    <r>
      <rPr>
        <vertAlign val="superscript"/>
        <sz val="10"/>
        <rFont val="Arial"/>
        <family val="2"/>
      </rPr>
      <t>2</t>
    </r>
  </si>
  <si>
    <r>
      <t xml:space="preserve">Difference (44-41) </t>
    </r>
    <r>
      <rPr>
        <vertAlign val="superscript"/>
        <sz val="10"/>
        <rFont val="Arial"/>
        <family val="2"/>
      </rPr>
      <t>1</t>
    </r>
  </si>
  <si>
    <t>1 - Any differences must be explained in the MCO notes.</t>
  </si>
  <si>
    <t>2 - Enter the total year-to-date reinsurance recoveries across all Centennial Care programs reported within Report 1.</t>
  </si>
  <si>
    <t>Report 13A MCO Notes</t>
  </si>
  <si>
    <t>Notes</t>
  </si>
  <si>
    <t>***[Required Disclosure]***</t>
  </si>
  <si>
    <t>Reconciliations:</t>
  </si>
  <si>
    <t>The MCO must provide a detailed explanation for any differences between the following sources:</t>
  </si>
  <si>
    <t xml:space="preserve">    - Total recoveries YTD reported in Line 26 of the Reinsurance Agreement Details Table and</t>
  </si>
  <si>
    <t xml:space="preserve">       Total recoveries YTD reported in Line 41 of the Reinsurance Recovery Details (Per Member/Per Case) Table.</t>
  </si>
  <si>
    <t xml:space="preserve">    - Total YTD reinsurance recoveries across all Centennial Care programs reported within Report 1 and</t>
  </si>
  <si>
    <t>If this report is a resubmission, the MCO must identify the specific areas of the</t>
  </si>
  <si>
    <t>report impacted by the resubmission and provide an explanation detailing the reason for</t>
  </si>
  <si>
    <t>the resubmission of the report.</t>
  </si>
  <si>
    <t>As Needed</t>
  </si>
  <si>
    <t>Report 13A Analysis</t>
  </si>
  <si>
    <t>MCO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</si>
</sst>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0">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 [$€-1]_-;\-* #,##0.00\ [$€-1]_-;_-* &quot;-&quot;??\ [$€-1]_-"/>
    <numFmt numFmtId="165" formatCode="_(* #,##0_);_(* \(#,##0\);_(* &quot;-&quot;??_);_(@_)"/>
    <numFmt numFmtId="166" formatCode="0.0%"/>
    <numFmt numFmtId="167" formatCode="#,##0;\-#,##0;&quot;-&quot;"/>
    <numFmt numFmtId="168" formatCode="mm/dd/yy"/>
    <numFmt numFmtId="169" formatCode="m/d/yyyy;@"/>
    <numFmt numFmtId="170" formatCode="&quot;$&quot;#,##0.0,_);[Red]\(&quot;$&quot;#,##0.0,\)"/>
    <numFmt numFmtId="171" formatCode=";;;"/>
    <numFmt numFmtId="172" formatCode="0.0_)\%;\(0.0\)\%;0.0_)\%;@_)_%"/>
    <numFmt numFmtId="173" formatCode="#,##0.0_)_%;\(#,##0.0\)_%;0.0_)_%;@_)_%"/>
    <numFmt numFmtId="174" formatCode="#,##0.0_);\(#,##0.0\);#,##0.0_);@_)"/>
    <numFmt numFmtId="175" formatCode="#,##0.0_);\(#,##0.0\)"/>
    <numFmt numFmtId="176" formatCode="&quot;$&quot;_(#,##0.00_);&quot;$&quot;\(#,##0.00\);&quot;$&quot;_(0.00_);@_)"/>
    <numFmt numFmtId="177" formatCode="&quot;£&quot;_(#,##0.00_);&quot;£&quot;\(#,##0.00\)"/>
    <numFmt numFmtId="178" formatCode="&quot;$&quot;_(#,##0.00_);&quot;$&quot;\(#,##0.00\)"/>
    <numFmt numFmtId="179" formatCode="0.0%_);\(0.0%\);\ \-\-\ "/>
    <numFmt numFmtId="180" formatCode="#,##0.00_);\(#,##0.00\);0.00_);@_)"/>
    <numFmt numFmtId="181" formatCode="\€_(#,##0.00_);\€\(#,##0.00\);\€_(0.00_);@_)"/>
    <numFmt numFmtId="182" formatCode="#,##0_)\x;\(#,##0\)\x;0_)\x;@_)_x"/>
    <numFmt numFmtId="183" formatCode="#,##0.0_)\x;\(#,##0.0\)\x"/>
    <numFmt numFmtId="184" formatCode="#,##0.00_)\x;\(#,##0.00\)\x"/>
    <numFmt numFmtId="185" formatCode="#,##0.0000;\-#,##0.0000"/>
    <numFmt numFmtId="186" formatCode="#,##0.0_)\x;\(#,##0.0\)\x;0.0_)\x;@_)_x"/>
    <numFmt numFmtId="187" formatCode="\ \ _•\–\ \ \ \ @"/>
    <numFmt numFmtId="188" formatCode="_(* #,##0.000_)\ \ ;_(* \(#,##0.000\)\ \ ;_(* &quot;-&quot;??_)\ \ ;_(@_)"/>
    <numFmt numFmtId="189" formatCode="#,##0.00;\(#,##0.00\);\-"/>
    <numFmt numFmtId="190" formatCode="###0&quot;A&quot;"/>
    <numFmt numFmtId="191" formatCode="#,##0_)_x;\(#,##0\)_x;0_)_x;@_)_x"/>
    <numFmt numFmtId="192" formatCode="#,##0.0_)_x;\(#,##0.0\)_x"/>
    <numFmt numFmtId="193" formatCode="#,##0.00000;\-#,##0.00000"/>
    <numFmt numFmtId="194" formatCode="#,##0.0_)_x;\(#,##0.0\)_x;0.0_)_x;@_)_x"/>
    <numFmt numFmtId="195" formatCode="#,##0_)_x_x_x_x_x_x_x;\(#,##0\)_x_x_x_x"/>
    <numFmt numFmtId="196" formatCode="#,##0.0;\(#,##0.0\)"/>
    <numFmt numFmtId="197" formatCode="0.0&quot;x&quot;\ \ \ \ "/>
    <numFmt numFmtId="198" formatCode="#,##0\ _F;\(#,##0\)\ _F;\-\ _F"/>
    <numFmt numFmtId="199" formatCode="#,##0;\(###0\);\-"/>
    <numFmt numFmtId="200" formatCode="0.0_)%;\(0.0\)%"/>
    <numFmt numFmtId="201" formatCode="0.0_)\%;\(0.0\)\%"/>
    <numFmt numFmtId="202" formatCode="#,##0\ &quot;F&quot;;\-#,##0\ &quot;F&quot;"/>
    <numFmt numFmtId="203" formatCode="_(* #,##0.0_)\ \ ;_(* \(#,##0.0\)\ \ ;_(* &quot;-&quot;??_)\ \ ;_(@_)"/>
    <numFmt numFmtId="204" formatCode="#,##0\ _F;\(#,##0\)\ _F"/>
    <numFmt numFmtId="205" formatCode="0%_);\(0%\);\ \-\-\ "/>
    <numFmt numFmtId="206" formatCode="#,##0.0_)_%;\(#,##0.0\)_%"/>
    <numFmt numFmtId="207" formatCode="#,##0\ &quot;F&quot;;[Red]\-#,##0\ &quot;F&quot;"/>
    <numFmt numFmtId="208" formatCode="#,##0.00;\(#,##0.00\)"/>
    <numFmt numFmtId="209" formatCode="&quot;F&quot;#,##0_);\(&quot;F&quot;#,##0\)"/>
    <numFmt numFmtId="210" formatCode="#,##0_)"/>
    <numFmt numFmtId="211" formatCode="\£\ #,##0_);[Red]\(\£\ #,##0\)"/>
    <numFmt numFmtId="212" formatCode="\¥\ #,##0_);[Red]\(\¥\ #,##0\)"/>
    <numFmt numFmtId="213" formatCode="0.0"/>
    <numFmt numFmtId="214" formatCode="#,##0,_);[Red]\(#,##0,\)"/>
    <numFmt numFmtId="215" formatCode="#,##0.0##;[Red]\-#,##0.0##"/>
    <numFmt numFmtId="216" formatCode="&quot;$&quot;#,##0.000_);\(&quot;$&quot;#,##0.000\)"/>
    <numFmt numFmtId="217" formatCode="_(* #,##0.0_);_(* \(#,##0.0\);_(* &quot;-&quot;?_);_(@_)"/>
    <numFmt numFmtId="218" formatCode="_(* #,##0%_);_(* \(#,##0%\);_(* &quot;-&quot;?_);_(@_)"/>
    <numFmt numFmtId="219" formatCode="_(* #,##0.00%_);_(* \(#,##0.00%\);_(* &quot;-&quot;?_);_(@_)"/>
    <numFmt numFmtId="220" formatCode="#,##0;\(#,##0\)"/>
    <numFmt numFmtId="221" formatCode="0.00%;\(0.00%\)"/>
    <numFmt numFmtId="222" formatCode="&quot;$&quot;#,##0.0_);[Red]\(&quot;$&quot;#,##0.0\)"/>
    <numFmt numFmtId="223" formatCode="mm/dd/yy_)"/>
    <numFmt numFmtId="224" formatCode="0.00&quot;  &quot;"/>
    <numFmt numFmtId="225" formatCode="\£#,##0_);\(\£#,##0\)"/>
    <numFmt numFmtId="226" formatCode="#,##0.0_);[Red]\(#,##0.00_)"/>
    <numFmt numFmtId="227" formatCode="#,##0.00\ %"/>
    <numFmt numFmtId="228" formatCode="_(* #,##0.000000_);_(* \(#,##0.000000\);_(* &quot;-&quot;??_);_(@_)"/>
    <numFmt numFmtId="229" formatCode="General_)"/>
    <numFmt numFmtId="230" formatCode="000000000000"/>
    <numFmt numFmtId="231" formatCode="0.000_)"/>
    <numFmt numFmtId="232" formatCode="#,##0.0_);[Red]\(#,##0.0\)"/>
    <numFmt numFmtId="233" formatCode="* #,##0.0\ \x_);&quot;NM&quot;_)"/>
    <numFmt numFmtId="234" formatCode="* #,##0.0\ \x_);&quot;NM&quot;"/>
    <numFmt numFmtId="235" formatCode="#,##0.0"/>
    <numFmt numFmtId="236" formatCode="0.00\ %"/>
    <numFmt numFmtId="237" formatCode="_(&quot;$&quot;\ #,##0.00_);_(&quot;$&quot;\ #,##0.00\);_(&quot;$&quot;* &quot;-&quot;??_);_(@_)"/>
    <numFmt numFmtId="238" formatCode="* #,##0.00_);* \(#,##0.00\);* \ "/>
    <numFmt numFmtId="239" formatCode="#."/>
    <numFmt numFmtId="240" formatCode="#,##0.0000_);\(#,##0.0000\)"/>
    <numFmt numFmtId="241" formatCode="#,###,"/>
    <numFmt numFmtId="242" formatCode="mmm\-d\-yy"/>
    <numFmt numFmtId="243" formatCode="mmm\-d\-yyyy"/>
    <numFmt numFmtId="244" formatCode="* #,##0.00_);* \(#,##0.00\);* &quot;$&quot;\ \-"/>
    <numFmt numFmtId="245" formatCode="0.0%_);\(0.0%\)"/>
    <numFmt numFmtId="246" formatCode="0.0000_);\-0.0000\);;@"/>
    <numFmt numFmtId="247" formatCode="0.0\x"/>
    <numFmt numFmtId="248" formatCode="###0.0_);\(###0.0\)"/>
    <numFmt numFmtId="249" formatCode="#,##0.0\x_);[Red]\(#,##0.0\)"/>
    <numFmt numFmtId="250" formatCode="#,##0.0\ \x"/>
    <numFmt numFmtId="251" formatCode="&quot;$&quot;#,##0.0_);\(&quot;$&quot;#,##0.0\)"/>
    <numFmt numFmtId="252" formatCode="* \£\ #,##0.00_);* \(\£\ #,##0.00\);* \£\ \-"/>
    <numFmt numFmtId="253" formatCode="###0_);\(###0\)"/>
    <numFmt numFmtId="254" formatCode="#,##0.000_);\(#,##0.000\)"/>
    <numFmt numFmtId="255" formatCode="* #,##0_);* \(\ #,##0\);* \-"/>
    <numFmt numFmtId="256" formatCode="0.0%;[Red]\(0.0%\)"/>
    <numFmt numFmtId="257" formatCode="&quot;$&quot;#,##0"/>
    <numFmt numFmtId="258" formatCode="mmmm\ d\,\ yyyy"/>
    <numFmt numFmtId="259" formatCode="0.00_)"/>
    <numFmt numFmtId="260" formatCode="\ \ \ @"/>
    <numFmt numFmtId="261" formatCode="\ \ \ \ \ \ @"/>
    <numFmt numFmtId="262" formatCode="#,##0_);\(#,##0\);#,##0_);@_)"/>
    <numFmt numFmtId="263" formatCode="0.000"/>
    <numFmt numFmtId="264" formatCode="_-* #,##0\ _D_M_-;\-* #,##0\ _D_M_-;_-* &quot;-&quot;\ _D_M_-;_-@_-"/>
    <numFmt numFmtId="265" formatCode="_-* #,##0.00\ _D_M_-;\-* #,##0.00\ _D_M_-;_-* &quot;-&quot;??\ _D_M_-;_-@_-"/>
    <numFmt numFmtId="266" formatCode="_-* #,##0\ &quot;DM&quot;_-;\-* #,##0\ &quot;DM&quot;_-;_-* &quot;-&quot;\ &quot;DM&quot;_-;_-@_-"/>
    <numFmt numFmtId="267" formatCode="_-* #,##0.00\ &quot;DM&quot;_-;\-* #,##0.00\ &quot;DM&quot;_-;_-* &quot;-&quot;??\ &quot;DM&quot;_-;_-@_-"/>
    <numFmt numFmtId="268" formatCode="0.000000"/>
    <numFmt numFmtId="269" formatCode="&quot;$&quot;#,##0.0\ \ \ \ \_\)"/>
    <numFmt numFmtId="270" formatCode="&quot;$&quot;#,##0.0_);&quot;$&quot;\(#,##0.0\)"/>
    <numFmt numFmtId="271" formatCode="0.00\x"/>
    <numFmt numFmtId="272" formatCode="#,##0.0\ \ _);&quot;NM&quot;_)"/>
    <numFmt numFmtId="273" formatCode="dd\-mmm_)"/>
    <numFmt numFmtId="274" formatCode="#,##0.0\x_);\(#,##0.0\x\);#,##0.0\x_);@_)"/>
    <numFmt numFmtId="275" formatCode="#,##0.0_);[Red]\(#,##0.0\);&quot;N/A &quot;"/>
    <numFmt numFmtId="276" formatCode="0.0_)_x;\(0.0\)_x"/>
    <numFmt numFmtId="277" formatCode="#,##0.0_)_x;\(#,##0.0\)_x;#,##0.0_)_x;@_)"/>
    <numFmt numFmtId="278" formatCode="#,##0.000_);[Red]\(#,##0.000\)"/>
    <numFmt numFmtId="279" formatCode="#,##0.0_)\ ;[Red]\(#,##0.0\)\ "/>
    <numFmt numFmtId="280" formatCode="_-* #,##0.00_-;\-* #,##0.00_-;_-* &quot;-&quot;??_-;_-@_-"/>
    <numFmt numFmtId="281" formatCode="_-* #,##0_-;\-* #,##0_-;_-* &quot;-&quot;_-;_-@_-"/>
    <numFmt numFmtId="282" formatCode="0.00000_)"/>
    <numFmt numFmtId="283" formatCode="0%;[Red]\(0%\)"/>
    <numFmt numFmtId="284" formatCode="#,##0.0\x_)_);\(#,##0.0\x\)_);#,##0.0\x_)_);@_%_)"/>
    <numFmt numFmtId="285" formatCode="#,##0.0\%_);\(#,##0.0\%\);#,##0.0\%_);@_)"/>
    <numFmt numFmtId="286" formatCode="hh:mm\ AM/PM"/>
    <numFmt numFmtId="287" formatCode="#,##0.0\ \ "/>
    <numFmt numFmtId="288" formatCode="0.0%&quot;Sales&quot;"/>
    <numFmt numFmtId="289" formatCode="0.0%_);\(0.0%\);0.0%_);@_)"/>
    <numFmt numFmtId="290" formatCode="0.000%"/>
    <numFmt numFmtId="291" formatCode="0.000\x"/>
    <numFmt numFmtId="292" formatCode="0.0000"/>
    <numFmt numFmtId="293" formatCode="dd\-mmm\-yyyy"/>
    <numFmt numFmtId="294" formatCode=";;;\ \ \ @"/>
    <numFmt numFmtId="295" formatCode=";;;\ \ \ \ \ @"/>
    <numFmt numFmtId="296" formatCode="#,##0.00\ &quot;F&quot;;\-#,##0.00\ &quot;F&quot;"/>
    <numFmt numFmtId="297" formatCode="#,##0.0_);\(#,##0.0\)&quot;%&quot;"/>
    <numFmt numFmtId="298" formatCode="&quot;$&quot;#,##0.0;\(&quot;$&quot;#,##0.0\)"/>
    <numFmt numFmtId="299" formatCode="0.00%\ &quot;+P&quot;"/>
    <numFmt numFmtId="300" formatCode="\ \ #,##0.00_);\(\ \ #,##0.00\)"/>
    <numFmt numFmtId="301" formatCode="&quot;$&quot;\ #,##0_);\(&quot;$&quot;\ #,##0\)"/>
    <numFmt numFmtId="302" formatCode="0_)"/>
    <numFmt numFmtId="303" formatCode="\¥#,##0_);\(\¥#,##0\)"/>
    <numFmt numFmtId="304" formatCode="&quot;$&quot;#,##0.0_);[Red]\(&quot;$&quot;#,##0.00\)"/>
    <numFmt numFmtId="305" formatCode="&quot;Yes&quot;;;&quot;No&quot;"/>
  </numFmts>
  <fonts count="204">
    <font>
      <sz val="10"/>
      <name val="Arial"/>
      <family val="2"/>
    </font>
    <font>
      <sz val="10"/>
      <color theme="1"/>
      <name val="Arial"/>
      <family val="2"/>
    </font>
    <font>
      <sz val="8"/>
      <color theme="1"/>
      <name val="Arial"/>
      <family val="2"/>
    </font>
    <font>
      <sz val="10"/>
      <name val="Arial"/>
      <family val="2"/>
    </font>
    <font>
      <b/>
      <sz val="14"/>
      <color indexed="8"/>
      <name val="Arial"/>
      <family val="2"/>
    </font>
    <font>
      <b/>
      <sz val="10"/>
      <name val="Arial"/>
      <family val="2"/>
    </font>
    <font>
      <vertAlign val="superscript"/>
      <sz val="10"/>
      <name val="Arial"/>
      <family val="2"/>
    </font>
    <font>
      <b/>
      <sz val="10"/>
      <color indexed="8"/>
      <name val="Arial"/>
      <family val="2"/>
    </font>
    <font>
      <b/>
      <vertAlign val="superscript"/>
      <sz val="10"/>
      <name val="Arial"/>
      <family val="2"/>
    </font>
    <font>
      <sz val="11"/>
      <color indexed="8"/>
      <name val="Calibri"/>
      <family val="2"/>
    </font>
    <font>
      <sz val="11"/>
      <color indexed="9"/>
      <name val="Calibri"/>
      <family val="2"/>
    </font>
    <font>
      <sz val="11"/>
      <color indexed="20"/>
      <name val="Calibri"/>
      <family val="2"/>
    </font>
    <font>
      <sz val="10"/>
      <color indexed="8"/>
      <name val="Arial"/>
      <family val="2"/>
    </font>
    <font>
      <b/>
      <sz val="11"/>
      <color indexed="52"/>
      <name val="Calibri"/>
      <family val="2"/>
    </font>
    <font>
      <b/>
      <sz val="11"/>
      <color indexed="9"/>
      <name val="Calibri"/>
      <family val="2"/>
    </font>
    <font>
      <sz val="10"/>
      <name val="MS Serif"/>
      <family val="1"/>
    </font>
    <font>
      <sz val="10"/>
      <color indexed="16"/>
      <name val="MS Serif"/>
      <family val="1"/>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36"/>
      <name val="Times New Roman"/>
      <family val="1"/>
    </font>
    <font>
      <sz val="48"/>
      <name val="Times New Roman"/>
      <family val="1"/>
    </font>
    <font>
      <sz val="11"/>
      <color indexed="60"/>
      <name val="Calibri"/>
      <family val="2"/>
    </font>
    <font>
      <sz val="10"/>
      <name val="Times New Roman"/>
      <family val="1"/>
    </font>
    <font>
      <b/>
      <sz val="11"/>
      <color indexed="63"/>
      <name val="Calibri"/>
      <family val="2"/>
    </font>
    <font>
      <sz val="8"/>
      <name val="Helv"/>
    </font>
    <font>
      <b/>
      <sz val="8"/>
      <color indexed="8"/>
      <name val="Helv"/>
    </font>
    <font>
      <b/>
      <sz val="18"/>
      <color indexed="56"/>
      <name val="Cambria"/>
      <family val="2"/>
    </font>
    <font>
      <b/>
      <sz val="11"/>
      <color indexed="8"/>
      <name val="Calibri"/>
      <family val="2"/>
    </font>
    <font>
      <sz val="11"/>
      <color indexed="10"/>
      <name val="Calibri"/>
      <family val="2"/>
    </font>
    <font>
      <sz val="12"/>
      <color theme="1"/>
      <name val="Arial"/>
      <family val="2"/>
    </font>
    <font>
      <b/>
      <sz val="16"/>
      <color indexed="8"/>
      <name val="Arial"/>
      <family val="2"/>
    </font>
    <font>
      <b/>
      <sz val="12"/>
      <color indexed="8"/>
      <name val="Arial"/>
      <family val="2"/>
    </font>
    <font>
      <b/>
      <sz val="10"/>
      <color theme="1"/>
      <name val="Arial"/>
      <family val="2"/>
    </font>
    <font>
      <sz val="14"/>
      <color theme="1"/>
      <name val="Arial"/>
      <family val="2"/>
    </font>
    <font>
      <sz val="8"/>
      <color indexed="8"/>
      <name val="Arial"/>
      <family val="2"/>
    </font>
    <font>
      <b/>
      <sz val="12"/>
      <color theme="1"/>
      <name val="Arial"/>
      <family val="2"/>
    </font>
    <font>
      <sz val="12"/>
      <name val="Arial"/>
      <family val="2"/>
    </font>
    <font>
      <sz val="10"/>
      <name val="Geneva"/>
    </font>
    <font>
      <sz val="7"/>
      <name val="Arial"/>
      <family val="2"/>
    </font>
    <font>
      <b/>
      <sz val="9"/>
      <name val="Arial"/>
      <family val="2"/>
    </font>
    <font>
      <sz val="9"/>
      <name val="Arial"/>
      <family val="2"/>
    </font>
    <font>
      <sz val="11"/>
      <name val="Arial"/>
      <family val="2"/>
    </font>
    <font>
      <b/>
      <sz val="22"/>
      <color indexed="18"/>
      <name val="Arial"/>
      <family val="2"/>
    </font>
    <font>
      <b/>
      <sz val="14"/>
      <color indexed="18"/>
      <name val="Arial"/>
      <family val="2"/>
    </font>
    <font>
      <sz val="9"/>
      <color indexed="8"/>
      <name val="Arial"/>
      <family val="2"/>
    </font>
    <font>
      <sz val="9"/>
      <color indexed="12"/>
      <name val="Arial"/>
      <family val="2"/>
    </font>
    <font>
      <b/>
      <sz val="10"/>
      <color indexed="18"/>
      <name val="Arial"/>
      <family val="2"/>
    </font>
    <font>
      <b/>
      <u val="singleAccounting"/>
      <sz val="10"/>
      <color indexed="18"/>
      <name val="Arial"/>
      <family val="2"/>
    </font>
    <font>
      <sz val="11"/>
      <name val="Book Antiqua"/>
      <family val="1"/>
    </font>
    <font>
      <sz val="12"/>
      <name val="Times New Roman"/>
      <family val="1"/>
    </font>
    <font>
      <sz val="10"/>
      <name val="MS Sans Serif"/>
      <family val="2"/>
    </font>
    <font>
      <sz val="8"/>
      <name val="Tms Rmn"/>
    </font>
    <font>
      <b/>
      <i/>
      <sz val="12"/>
      <name val="Arial"/>
      <family val="2"/>
    </font>
    <font>
      <b/>
      <sz val="12"/>
      <color indexed="9"/>
      <name val="Arial"/>
      <family val="2"/>
    </font>
    <font>
      <b/>
      <sz val="14"/>
      <color indexed="9"/>
      <name val="Arial"/>
      <family val="2"/>
    </font>
    <font>
      <b/>
      <i/>
      <sz val="14"/>
      <name val="Arial"/>
      <family val="2"/>
    </font>
    <font>
      <b/>
      <i/>
      <sz val="20"/>
      <name val="Arial"/>
      <family val="2"/>
    </font>
    <font>
      <b/>
      <sz val="16"/>
      <color indexed="9"/>
      <name val="Arial"/>
      <family val="2"/>
    </font>
    <font>
      <b/>
      <sz val="14"/>
      <name val="Arial"/>
      <family val="2"/>
    </font>
    <font>
      <b/>
      <i/>
      <sz val="22"/>
      <name val="Arial"/>
      <family val="2"/>
    </font>
    <font>
      <sz val="9"/>
      <name val="Times New Roman"/>
      <family val="1"/>
    </font>
    <font>
      <sz val="7"/>
      <color indexed="12"/>
      <name val="Times New Roman"/>
      <family val="1"/>
    </font>
    <font>
      <sz val="8"/>
      <name val="Arial"/>
      <family val="2"/>
    </font>
    <font>
      <sz val="8"/>
      <name val="Times New Roman"/>
      <family val="1"/>
    </font>
    <font>
      <sz val="8"/>
      <color indexed="12"/>
      <name val="Arial"/>
      <family val="2"/>
    </font>
    <font>
      <sz val="12"/>
      <color indexed="12"/>
      <name val="Times New Roman"/>
      <family val="1"/>
    </font>
    <font>
      <sz val="10"/>
      <name val="Palatino"/>
      <family val="1"/>
    </font>
    <font>
      <b/>
      <sz val="12"/>
      <color indexed="9"/>
      <name val="Times New Roman"/>
      <family val="1"/>
    </font>
    <font>
      <sz val="10"/>
      <color indexed="8"/>
      <name val="Tms Rmn"/>
    </font>
    <font>
      <strike/>
      <sz val="8"/>
      <name val="Arial"/>
      <family val="2"/>
    </font>
    <font>
      <sz val="8"/>
      <color indexed="12"/>
      <name val="Tms Rmn"/>
    </font>
    <font>
      <b/>
      <sz val="10"/>
      <color indexed="9"/>
      <name val="Arial"/>
      <family val="2"/>
    </font>
    <font>
      <sz val="10"/>
      <color indexed="12"/>
      <name val="Times New Roman"/>
      <family val="1"/>
    </font>
    <font>
      <b/>
      <sz val="12"/>
      <name val="Times New Roman"/>
      <family val="1"/>
    </font>
    <font>
      <b/>
      <sz val="8"/>
      <color indexed="8"/>
      <name val="Arial"/>
      <family val="2"/>
    </font>
    <font>
      <u val="singleAccounting"/>
      <sz val="10"/>
      <name val="Arial"/>
      <family val="2"/>
    </font>
    <font>
      <sz val="32"/>
      <name val="Times New Roman"/>
      <family val="1"/>
    </font>
    <font>
      <b/>
      <sz val="6"/>
      <color indexed="21"/>
      <name val="Wingdings"/>
      <charset val="2"/>
    </font>
    <font>
      <b/>
      <sz val="10"/>
      <name val="Helv"/>
    </font>
    <font>
      <sz val="6"/>
      <color indexed="10"/>
      <name val="Times New Roman"/>
      <family val="1"/>
    </font>
    <font>
      <b/>
      <sz val="8"/>
      <name val="Arial Narrow"/>
      <family val="2"/>
    </font>
    <font>
      <b/>
      <i/>
      <sz val="8"/>
      <name val="Arial"/>
      <family val="2"/>
    </font>
    <font>
      <sz val="10"/>
      <color indexed="11"/>
      <name val="Times New Roman"/>
      <family val="1"/>
    </font>
    <font>
      <sz val="10"/>
      <color indexed="10"/>
      <name val="Times New Roman"/>
      <family val="1"/>
    </font>
    <font>
      <sz val="11"/>
      <name val="Tms Rmn"/>
    </font>
    <font>
      <sz val="8"/>
      <name val="Palatino"/>
      <family val="1"/>
    </font>
    <font>
      <sz val="10"/>
      <color indexed="24"/>
      <name val="Arial"/>
      <family val="2"/>
    </font>
    <font>
      <sz val="10"/>
      <name val="Helv"/>
    </font>
    <font>
      <i/>
      <sz val="9"/>
      <name val="Tms Rmn"/>
    </font>
    <font>
      <sz val="10"/>
      <name val="Book Antiqua"/>
      <family val="1"/>
    </font>
    <font>
      <sz val="8"/>
      <color indexed="16"/>
      <name val="Palatino"/>
      <family val="1"/>
    </font>
    <font>
      <b/>
      <i/>
      <sz val="10"/>
      <name val="Arial"/>
      <family val="2"/>
    </font>
    <font>
      <sz val="1"/>
      <color indexed="16"/>
      <name val="Courier"/>
      <family val="3"/>
    </font>
    <font>
      <b/>
      <sz val="14"/>
      <color indexed="10"/>
      <name val="Times New Roman"/>
      <family val="1"/>
    </font>
    <font>
      <b/>
      <sz val="16"/>
      <color indexed="16"/>
      <name val="Arial"/>
      <family val="2"/>
    </font>
    <font>
      <b/>
      <sz val="8"/>
      <name val="Arial"/>
      <family val="2"/>
    </font>
    <font>
      <sz val="9"/>
      <name val="New Century Schlbk"/>
    </font>
    <font>
      <sz val="9"/>
      <color indexed="12"/>
      <name val="Times New Roman"/>
      <family val="1"/>
    </font>
    <font>
      <b/>
      <sz val="10"/>
      <name val="Times New Roman"/>
      <family val="1"/>
    </font>
    <font>
      <sz val="8"/>
      <color indexed="12"/>
      <name val="Times New Roman"/>
      <family val="1"/>
    </font>
    <font>
      <u val="doubleAccounting"/>
      <sz val="10"/>
      <name val="Arial"/>
      <family val="2"/>
    </font>
    <font>
      <sz val="12"/>
      <color indexed="8"/>
      <name val="Arial MT"/>
    </font>
    <font>
      <sz val="9"/>
      <name val="Tms Rmn"/>
    </font>
    <font>
      <sz val="10"/>
      <name val="New Century Schlbk"/>
    </font>
    <font>
      <sz val="1"/>
      <color indexed="8"/>
      <name val="Courier"/>
      <family val="3"/>
    </font>
    <font>
      <i/>
      <sz val="1"/>
      <color indexed="8"/>
      <name val="Courier"/>
      <family val="3"/>
    </font>
    <font>
      <b/>
      <sz val="7"/>
      <color indexed="12"/>
      <name val="Arial"/>
      <family val="2"/>
    </font>
    <font>
      <b/>
      <sz val="10"/>
      <name val="Book Antiqua"/>
      <family val="1"/>
    </font>
    <font>
      <sz val="10"/>
      <color indexed="17"/>
      <name val="Times New Roman"/>
      <family val="1"/>
    </font>
    <font>
      <sz val="12"/>
      <color indexed="9"/>
      <name val="Times New Roman"/>
      <family val="1"/>
    </font>
    <font>
      <b/>
      <sz val="11"/>
      <name val="Helv"/>
      <family val="2"/>
    </font>
    <font>
      <b/>
      <sz val="11"/>
      <name val="Tms Rmn"/>
      <family val="1"/>
    </font>
    <font>
      <i/>
      <sz val="12"/>
      <name val="Tms Rmn"/>
    </font>
    <font>
      <b/>
      <sz val="8"/>
      <name val="Palatino"/>
      <family val="1"/>
    </font>
    <font>
      <b/>
      <sz val="16"/>
      <name val="Times New Roman"/>
      <family val="1"/>
    </font>
    <font>
      <b/>
      <sz val="12"/>
      <name val="Helv"/>
    </font>
    <font>
      <b/>
      <sz val="9"/>
      <name val="Times New Roman"/>
      <family val="1"/>
    </font>
    <font>
      <b/>
      <u/>
      <sz val="9"/>
      <name val="Times New Roman"/>
      <family val="1"/>
    </font>
    <font>
      <b/>
      <sz val="8"/>
      <name val="MS Sans Serif"/>
      <family val="2"/>
    </font>
    <font>
      <sz val="8"/>
      <color indexed="9"/>
      <name val="Arial"/>
      <family val="2"/>
    </font>
    <font>
      <sz val="10"/>
      <color indexed="9"/>
      <name val="Times New Roman"/>
      <family val="1"/>
    </font>
    <font>
      <sz val="8"/>
      <color indexed="39"/>
      <name val="Arial"/>
      <family val="2"/>
    </font>
    <font>
      <sz val="10"/>
      <color indexed="12"/>
      <name val="Arial"/>
      <family val="2"/>
    </font>
    <font>
      <sz val="10"/>
      <color indexed="39"/>
      <name val="Times New Roman"/>
      <family val="1"/>
    </font>
    <font>
      <sz val="10"/>
      <name val="Arial Greek"/>
      <family val="2"/>
      <charset val="161"/>
    </font>
    <font>
      <b/>
      <sz val="8"/>
      <color indexed="12"/>
      <name val="Times New Roman"/>
      <family val="1"/>
    </font>
    <font>
      <b/>
      <sz val="8"/>
      <color indexed="8"/>
      <name val="Times New Roman"/>
      <family val="1"/>
    </font>
    <font>
      <b/>
      <sz val="7"/>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b/>
      <sz val="10"/>
      <name val="Palatino"/>
      <family val="1"/>
    </font>
    <font>
      <sz val="10"/>
      <color indexed="16"/>
      <name val="MS Sans Serif"/>
      <family val="2"/>
    </font>
    <font>
      <sz val="8"/>
      <name val="Arial Narrow"/>
      <family val="2"/>
    </font>
    <font>
      <sz val="4"/>
      <name val="Tms Rmn"/>
    </font>
    <font>
      <b/>
      <sz val="11"/>
      <name val="Helv"/>
    </font>
    <font>
      <sz val="26"/>
      <name val="Times New Roman"/>
      <family val="1"/>
    </font>
    <font>
      <sz val="10"/>
      <name val="CG Times (WN)"/>
    </font>
    <font>
      <sz val="7"/>
      <name val="Small Fonts"/>
      <family val="2"/>
    </font>
    <font>
      <b/>
      <i/>
      <sz val="16"/>
      <name val="Helv"/>
    </font>
    <font>
      <sz val="12"/>
      <name val="Helv"/>
    </font>
    <font>
      <sz val="11"/>
      <color theme="1"/>
      <name val="Calibri"/>
      <family val="2"/>
      <scheme val="minor"/>
    </font>
    <font>
      <sz val="10"/>
      <name val="Courier"/>
      <family val="3"/>
    </font>
    <font>
      <sz val="8"/>
      <name val="Helvetica"/>
      <family val="2"/>
    </font>
    <font>
      <sz val="7"/>
      <color indexed="12"/>
      <name val="Arial"/>
      <family val="2"/>
    </font>
    <font>
      <sz val="8"/>
      <color indexed="8"/>
      <name val="Times New Roman"/>
      <family val="1"/>
    </font>
    <font>
      <sz val="7"/>
      <name val="Helvetica"/>
      <family val="2"/>
    </font>
    <font>
      <sz val="7"/>
      <name val="Helv"/>
    </font>
    <font>
      <sz val="8"/>
      <name val="Book Antiqua"/>
      <family val="1"/>
    </font>
    <font>
      <b/>
      <sz val="8"/>
      <color indexed="72"/>
      <name val="Arial"/>
      <family val="2"/>
    </font>
    <font>
      <b/>
      <i/>
      <sz val="10"/>
      <color indexed="8"/>
      <name val="Arial"/>
      <family val="2"/>
    </font>
    <font>
      <b/>
      <i/>
      <sz val="22"/>
      <color indexed="8"/>
      <name val="Times New Roman"/>
      <family val="1"/>
    </font>
    <font>
      <b/>
      <sz val="26"/>
      <name val="Times New Roman"/>
      <family val="1"/>
    </font>
    <font>
      <b/>
      <sz val="18"/>
      <name val="Times New Roman"/>
      <family val="1"/>
    </font>
    <font>
      <sz val="10"/>
      <color indexed="16"/>
      <name val="Helvetica-Black"/>
    </font>
    <font>
      <sz val="12"/>
      <name val="Tms Rmn"/>
    </font>
    <font>
      <b/>
      <sz val="10"/>
      <name val="MS Sans Serif"/>
      <family val="2"/>
    </font>
    <font>
      <sz val="16"/>
      <name val="Times New Roman"/>
      <family val="1"/>
    </font>
    <font>
      <sz val="8"/>
      <color indexed="10"/>
      <name val="Arial"/>
      <family val="2"/>
    </font>
    <font>
      <sz val="8"/>
      <name val="Wingdings"/>
      <charset val="2"/>
    </font>
    <font>
      <sz val="12"/>
      <name val="Arial MT"/>
    </font>
    <font>
      <sz val="9.5"/>
      <color indexed="23"/>
      <name val="Helvetica-Black"/>
    </font>
    <font>
      <sz val="10"/>
      <name val="Tms Rmn"/>
    </font>
    <font>
      <sz val="8"/>
      <name val="MS Sans Serif"/>
      <family val="2"/>
    </font>
    <font>
      <i/>
      <sz val="8"/>
      <name val="Times New Roman"/>
      <family val="1"/>
    </font>
    <font>
      <b/>
      <sz val="10"/>
      <name val="Verdana"/>
      <family val="2"/>
    </font>
    <font>
      <sz val="10"/>
      <name val="Verdana"/>
      <family val="2"/>
    </font>
    <font>
      <b/>
      <sz val="10"/>
      <color indexed="8"/>
      <name val="Times New Roman"/>
      <family val="1"/>
    </font>
    <font>
      <b/>
      <i/>
      <sz val="12"/>
      <color indexed="12"/>
      <name val="Arial"/>
      <family val="2"/>
    </font>
    <font>
      <i/>
      <sz val="10"/>
      <color indexed="8"/>
      <name val="Arial"/>
      <family val="2"/>
    </font>
    <font>
      <b/>
      <sz val="12"/>
      <name val="Tms Rmn"/>
    </font>
    <font>
      <b/>
      <sz val="8"/>
      <name val="Tms Rmn"/>
    </font>
    <font>
      <sz val="7.5"/>
      <name val="Times New Roman"/>
      <family val="1"/>
    </font>
    <font>
      <b/>
      <sz val="9"/>
      <name val="Palatino"/>
      <family val="1"/>
    </font>
    <font>
      <sz val="9"/>
      <color indexed="21"/>
      <name val="Helvetica-Black"/>
    </font>
    <font>
      <sz val="7"/>
      <name val="Palatino"/>
      <family val="1"/>
    </font>
    <font>
      <b/>
      <u val="singleAccounting"/>
      <sz val="14"/>
      <name val="Times New Roman"/>
      <family val="1"/>
    </font>
    <font>
      <i/>
      <sz val="14"/>
      <name val="Times New Roman"/>
      <family val="1"/>
    </font>
    <font>
      <sz val="14"/>
      <name val="Times New Roman"/>
      <family val="1"/>
    </font>
    <font>
      <b/>
      <sz val="14"/>
      <name val="Book Antiqua"/>
      <family val="1"/>
    </font>
    <font>
      <sz val="10"/>
      <name val="Sabon"/>
    </font>
    <font>
      <sz val="12"/>
      <color indexed="8"/>
      <name val="Palatino"/>
      <family val="1"/>
    </font>
    <font>
      <sz val="11"/>
      <color indexed="8"/>
      <name val="Helvetica-Black"/>
    </font>
    <font>
      <b/>
      <sz val="12"/>
      <name val="Book Antiqua"/>
      <family val="1"/>
    </font>
    <font>
      <b/>
      <u/>
      <sz val="9"/>
      <name val="Arial"/>
      <family val="2"/>
    </font>
    <font>
      <b/>
      <sz val="8"/>
      <name val="Times New Roman"/>
      <family val="1"/>
    </font>
    <font>
      <b/>
      <sz val="8"/>
      <name val="Helv"/>
    </font>
    <font>
      <sz val="9"/>
      <color indexed="8"/>
      <name val="Times New Roman"/>
      <family val="1"/>
    </font>
    <font>
      <b/>
      <i/>
      <sz val="24"/>
      <name val="Arial"/>
      <family val="2"/>
    </font>
    <font>
      <sz val="1"/>
      <name val="Tms Rmn"/>
    </font>
    <font>
      <sz val="8"/>
      <color indexed="10"/>
      <name val="Arial Narrow"/>
      <family val="2"/>
    </font>
    <font>
      <sz val="10"/>
      <color indexed="10"/>
      <name val="Arial"/>
      <family val="2"/>
    </font>
    <font>
      <sz val="7"/>
      <name val="Times New Roman"/>
      <family val="1"/>
    </font>
    <font>
      <b/>
      <u/>
      <sz val="8"/>
      <name val="Times New Roman"/>
      <family val="1"/>
    </font>
    <font>
      <b/>
      <sz val="10"/>
      <color indexed="18"/>
      <name val="CG Times (WN)"/>
    </font>
    <font>
      <b/>
      <i/>
      <sz val="8"/>
      <color indexed="12"/>
      <name val="Times New Roman"/>
      <family val="1"/>
    </font>
  </fonts>
  <fills count="66">
    <fill>
      <patternFill patternType="none"/>
    </fill>
    <fill>
      <patternFill patternType="gray125"/>
    </fill>
    <fill>
      <patternFill patternType="solid">
        <fgColor rgb="FF99CCFF"/>
        <bgColor indexed="64"/>
      </patternFill>
    </fill>
    <fill>
      <patternFill patternType="solid">
        <fgColor indexed="43"/>
        <bgColor indexed="64"/>
      </patternFill>
    </fill>
    <fill>
      <patternFill patternType="darkUp">
        <fgColor indexed="8"/>
        <bgColor theme="0" tint="-0.14999847407452621"/>
      </patternFill>
    </fill>
    <fill>
      <patternFill patternType="solid">
        <fgColor indexed="9"/>
        <bgColor indexed="64"/>
      </patternFill>
    </fill>
    <fill>
      <patternFill patternType="solid">
        <fgColor theme="0" tint="-0.14999847407452621"/>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rgb="FFFFFF99"/>
        <bgColor indexed="64"/>
      </patternFill>
    </fill>
    <fill>
      <patternFill patternType="solid">
        <fgColor indexed="22"/>
        <bgColor indexed="64"/>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26"/>
        <bgColor indexed="64"/>
      </patternFill>
    </fill>
    <fill>
      <patternFill patternType="solid">
        <fgColor indexed="56"/>
        <bgColor indexed="64"/>
      </patternFill>
    </fill>
    <fill>
      <patternFill patternType="solid">
        <fgColor indexed="18"/>
        <bgColor indexed="64"/>
      </patternFill>
    </fill>
    <fill>
      <patternFill patternType="solid">
        <fgColor indexed="35"/>
        <bgColor indexed="64"/>
      </patternFill>
    </fill>
    <fill>
      <patternFill patternType="lightGray">
        <fgColor indexed="15"/>
      </patternFill>
    </fill>
    <fill>
      <patternFill patternType="solid">
        <fgColor indexed="27"/>
        <bgColor indexed="64"/>
      </patternFill>
    </fill>
    <fill>
      <patternFill patternType="lightGray"/>
    </fill>
    <fill>
      <patternFill patternType="solid">
        <fgColor indexed="22"/>
        <bgColor indexed="22"/>
      </patternFill>
    </fill>
    <fill>
      <patternFill patternType="solid">
        <fgColor indexed="41"/>
        <bgColor indexed="41"/>
      </patternFill>
    </fill>
    <fill>
      <patternFill patternType="lightGray">
        <fgColor indexed="13"/>
      </patternFill>
    </fill>
    <fill>
      <patternFill patternType="solid">
        <fgColor indexed="15"/>
        <bgColor indexed="64"/>
      </patternFill>
    </fill>
    <fill>
      <patternFill patternType="solid">
        <fgColor indexed="42"/>
        <bgColor indexed="64"/>
      </patternFill>
    </fill>
    <fill>
      <patternFill patternType="solid">
        <fgColor indexed="41"/>
        <bgColor indexed="64"/>
      </patternFill>
    </fill>
    <fill>
      <patternFill patternType="solid">
        <fgColor indexed="9"/>
      </patternFill>
    </fill>
    <fill>
      <patternFill patternType="lightGray">
        <fgColor indexed="10"/>
      </patternFill>
    </fill>
    <fill>
      <patternFill patternType="mediumGray">
        <fgColor indexed="22"/>
      </patternFill>
    </fill>
    <fill>
      <patternFill patternType="darkVertical"/>
    </fill>
    <fill>
      <patternFill patternType="gray125">
        <fgColor indexed="15"/>
      </patternFill>
    </fill>
    <fill>
      <patternFill patternType="gray0625"/>
    </fill>
    <fill>
      <patternFill patternType="solid">
        <fgColor indexed="62"/>
        <bgColor indexed="64"/>
      </patternFill>
    </fill>
    <fill>
      <patternFill patternType="solid">
        <fgColor indexed="16"/>
        <bgColor indexed="64"/>
      </patternFill>
    </fill>
    <fill>
      <patternFill patternType="solid">
        <fgColor indexed="8"/>
        <bgColor indexed="64"/>
      </patternFill>
    </fill>
    <fill>
      <patternFill patternType="solid">
        <fgColor indexed="42"/>
        <bgColor indexed="42"/>
      </patternFill>
    </fill>
    <fill>
      <patternFill patternType="solid">
        <fgColor indexed="49"/>
        <bgColor indexed="64"/>
      </patternFill>
    </fill>
    <fill>
      <patternFill patternType="solid">
        <fgColor indexed="13"/>
      </patternFill>
    </fill>
    <fill>
      <patternFill patternType="mediumGray">
        <fgColor indexed="11"/>
      </patternFill>
    </fill>
    <fill>
      <patternFill patternType="lightGray">
        <fgColor indexed="11"/>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indexed="18"/>
      </bottom>
      <diagonal/>
    </border>
    <border>
      <left/>
      <right/>
      <top style="hair">
        <color indexed="8"/>
      </top>
      <bottom style="hair">
        <color indexed="8"/>
      </bottom>
      <diagonal/>
    </border>
    <border>
      <left/>
      <right/>
      <top style="thin">
        <color indexed="8"/>
      </top>
      <bottom style="thin">
        <color indexed="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right/>
      <top/>
      <bottom style="thick">
        <color indexed="64"/>
      </bottom>
      <diagonal/>
    </border>
    <border>
      <left style="thin">
        <color indexed="55"/>
      </left>
      <right style="thin">
        <color indexed="55"/>
      </right>
      <top style="thin">
        <color indexed="55"/>
      </top>
      <bottom style="thin">
        <color indexed="55"/>
      </bottom>
      <diagonal/>
    </border>
    <border>
      <left/>
      <right/>
      <top style="thick">
        <color indexed="64"/>
      </top>
      <bottom style="thick">
        <color indexed="64"/>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thin">
        <color indexed="44"/>
      </bottom>
      <diagonal/>
    </border>
    <border>
      <left style="hair">
        <color indexed="64"/>
      </left>
      <right/>
      <top/>
      <bottom style="hair">
        <color indexed="64"/>
      </bottom>
      <diagonal/>
    </border>
    <border>
      <left/>
      <right/>
      <top/>
      <bottom style="dotted">
        <color indexed="64"/>
      </bottom>
      <diagonal/>
    </border>
    <border>
      <left/>
      <right/>
      <top/>
      <bottom style="double">
        <color indexed="8"/>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right/>
      <top/>
      <bottom style="thin">
        <color indexed="63"/>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style="medium">
        <color indexed="23"/>
      </top>
      <bottom style="medium">
        <color indexed="23"/>
      </bottom>
      <diagonal/>
    </border>
    <border>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top style="double">
        <color indexed="64"/>
      </top>
      <bottom style="hair">
        <color indexed="64"/>
      </bottom>
      <diagonal/>
    </border>
    <border>
      <left/>
      <right/>
      <top style="double">
        <color indexed="64"/>
      </top>
      <bottom/>
      <diagonal/>
    </border>
    <border>
      <left/>
      <right/>
      <top style="thick">
        <color indexed="64"/>
      </top>
      <bottom style="thin">
        <color indexed="64"/>
      </bottom>
      <diagonal/>
    </border>
    <border>
      <left/>
      <right style="hair">
        <color indexed="64"/>
      </right>
      <top style="thin">
        <color indexed="64"/>
      </top>
      <bottom/>
      <diagonal/>
    </border>
    <border>
      <left/>
      <right/>
      <top style="thin">
        <color indexed="64"/>
      </top>
      <bottom style="double">
        <color indexed="64"/>
      </bottom>
      <diagonal/>
    </border>
    <border>
      <left/>
      <right/>
      <top style="thin">
        <color indexed="9"/>
      </top>
      <bottom style="thin">
        <color indexed="63"/>
      </bottom>
      <diagonal/>
    </border>
    <border>
      <left style="thick">
        <color indexed="64"/>
      </left>
      <right style="thin">
        <color indexed="64"/>
      </right>
      <top/>
      <bottom/>
      <diagonal/>
    </border>
  </borders>
  <cellStyleXfs count="306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5" borderId="0" applyNumberFormat="0" applyBorder="0" applyAlignment="0" applyProtection="0"/>
    <xf numFmtId="0" fontId="11" fillId="9" borderId="0" applyNumberFormat="0" applyBorder="0" applyAlignment="0" applyProtection="0"/>
    <xf numFmtId="167" fontId="12" fillId="0" borderId="0" applyFill="0" applyBorder="0" applyAlignment="0"/>
    <xf numFmtId="0" fontId="13" fillId="26" borderId="16" applyNumberFormat="0" applyAlignment="0" applyProtection="0"/>
    <xf numFmtId="0" fontId="14" fillId="27"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ill="0" applyBorder="0" applyAlignment="0" applyProtection="0"/>
    <xf numFmtId="0" fontId="15" fillId="0" borderId="0" applyNumberFormat="0" applyAlignment="0">
      <alignment horizontal="left"/>
    </xf>
    <xf numFmtId="44" fontId="3" fillId="0" borderId="0" applyFont="0" applyFill="0" applyBorder="0" applyAlignment="0" applyProtection="0"/>
    <xf numFmtId="0" fontId="16" fillId="0" borderId="0" applyNumberFormat="0" applyAlignment="0">
      <alignment horizontal="left"/>
    </xf>
    <xf numFmtId="0" fontId="17" fillId="0" borderId="0" applyNumberFormat="0" applyFill="0" applyBorder="0" applyAlignment="0" applyProtection="0"/>
    <xf numFmtId="0" fontId="18" fillId="10" borderId="0" applyNumberFormat="0" applyBorder="0" applyAlignment="0" applyProtection="0"/>
    <xf numFmtId="0" fontId="19" fillId="0" borderId="18" applyNumberFormat="0" applyAlignment="0" applyProtection="0">
      <alignment horizontal="left" vertical="center"/>
    </xf>
    <xf numFmtId="0" fontId="19" fillId="0" borderId="6">
      <alignment horizontal="left" vertical="center"/>
    </xf>
    <xf numFmtId="0" fontId="20" fillId="0" borderId="19"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0" applyNumberFormat="0" applyFill="0" applyBorder="0" applyAlignment="0" applyProtection="0"/>
    <xf numFmtId="0" fontId="23" fillId="13" borderId="16" applyNumberFormat="0" applyAlignment="0" applyProtection="0"/>
    <xf numFmtId="0" fontId="24" fillId="0" borderId="22"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28" borderId="0" applyNumberFormat="0" applyBorder="0" applyAlignment="0" applyProtection="0"/>
    <xf numFmtId="0" fontId="3"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29" borderId="23" applyNumberFormat="0" applyFont="0" applyAlignment="0" applyProtection="0"/>
    <xf numFmtId="0" fontId="3" fillId="29" borderId="23" applyNumberFormat="0" applyFont="0" applyAlignment="0" applyProtection="0"/>
    <xf numFmtId="0" fontId="3" fillId="29" borderId="23" applyNumberFormat="0" applyFont="0" applyAlignment="0" applyProtection="0"/>
    <xf numFmtId="0" fontId="3" fillId="29" borderId="23" applyNumberFormat="0" applyFont="0" applyAlignment="0" applyProtection="0"/>
    <xf numFmtId="0" fontId="29" fillId="26" borderId="24" applyNumberFormat="0" applyAlignment="0" applyProtection="0"/>
    <xf numFmtId="168" fontId="30" fillId="0" borderId="0" applyNumberFormat="0" applyFill="0" applyBorder="0" applyAlignment="0" applyProtection="0">
      <alignment horizontal="left"/>
    </xf>
    <xf numFmtId="40" fontId="31" fillId="0" borderId="0" applyBorder="0">
      <alignment horizontal="right"/>
    </xf>
    <xf numFmtId="0" fontId="32" fillId="0" borderId="0" applyNumberFormat="0" applyFill="0" applyBorder="0" applyAlignment="0" applyProtection="0"/>
    <xf numFmtId="0" fontId="33" fillId="0" borderId="25" applyNumberFormat="0" applyFill="0" applyAlignment="0" applyProtection="0"/>
    <xf numFmtId="0" fontId="34" fillId="0" borderId="0" applyNumberFormat="0" applyFill="0" applyBorder="0" applyAlignment="0" applyProtection="0"/>
    <xf numFmtId="0" fontId="2" fillId="0" borderId="0"/>
    <xf numFmtId="44" fontId="40" fillId="0" borderId="0" applyFont="0" applyFill="0" applyBorder="0" applyAlignment="0" applyProtection="0"/>
    <xf numFmtId="164" fontId="3" fillId="0" borderId="0" applyFont="0" applyFill="0" applyBorder="0" applyAlignment="0" applyProtection="0"/>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5" fontId="43" fillId="0" borderId="0" applyFont="0" applyFill="0" applyBorder="0" applyAlignment="0" applyProtection="0"/>
    <xf numFmtId="8" fontId="43" fillId="0" borderId="0" applyFont="0" applyFill="0" applyBorder="0" applyAlignment="0" applyProtection="0"/>
    <xf numFmtId="170" fontId="28" fillId="0" borderId="0" applyFont="0" applyFill="0" applyBorder="0" applyAlignment="0" applyProtection="0">
      <protection locked="0"/>
    </xf>
    <xf numFmtId="7" fontId="44" fillId="0" borderId="1" applyFill="0" applyBorder="0" applyProtection="0"/>
    <xf numFmtId="10" fontId="43" fillId="0" borderId="0" applyFont="0" applyFill="0" applyBorder="0" applyAlignment="0" applyProtection="0"/>
    <xf numFmtId="171" fontId="28" fillId="0" borderId="0" applyFont="0" applyFill="0" applyBorder="0" applyAlignment="0"/>
    <xf numFmtId="164" fontId="45" fillId="0" borderId="0" applyFont="0" applyAlignment="0">
      <alignment horizontal="center" vertical="center"/>
    </xf>
    <xf numFmtId="0" fontId="45" fillId="0" borderId="0" applyFont="0" applyAlignment="0">
      <alignment horizontal="center" vertical="center"/>
    </xf>
    <xf numFmtId="164" fontId="45" fillId="0" borderId="0" applyFont="0" applyAlignment="0">
      <alignment horizontal="center" vertical="center"/>
    </xf>
    <xf numFmtId="164" fontId="45" fillId="0" borderId="0" applyFont="0" applyAlignment="0">
      <alignment horizontal="center" vertical="center"/>
    </xf>
    <xf numFmtId="172" fontId="3" fillId="0" borderId="0" applyFont="0" applyFill="0" applyBorder="0" applyAlignment="0" applyProtection="0"/>
    <xf numFmtId="173" fontId="3" fillId="0" borderId="0" applyFont="0" applyFill="0" applyBorder="0" applyAlignment="0" applyProtection="0"/>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3" fillId="0" borderId="0"/>
    <xf numFmtId="0" fontId="3" fillId="0" borderId="0"/>
    <xf numFmtId="164" fontId="3" fillId="0" borderId="0"/>
    <xf numFmtId="164" fontId="3" fillId="0" borderId="0"/>
    <xf numFmtId="164" fontId="3" fillId="0" borderId="0"/>
    <xf numFmtId="0" fontId="3" fillId="0" borderId="0"/>
    <xf numFmtId="164" fontId="3" fillId="0" borderId="0"/>
    <xf numFmtId="164" fontId="3" fillId="0" borderId="0"/>
    <xf numFmtId="43" fontId="28" fillId="0" borderId="0"/>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32" borderId="0"/>
    <xf numFmtId="0" fontId="3" fillId="32" borderId="0"/>
    <xf numFmtId="164" fontId="3" fillId="32" borderId="0"/>
    <xf numFmtId="164" fontId="3" fillId="32"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8" fontId="3" fillId="0" borderId="0" applyFont="0" applyFill="0" applyBorder="0" applyAlignment="0" applyProtection="0"/>
    <xf numFmtId="176" fontId="3" fillId="0" borderId="0" applyFont="0" applyFill="0" applyBorder="0" applyAlignment="0" applyProtection="0"/>
    <xf numFmtId="177" fontId="46" fillId="0" borderId="0" applyFont="0" applyFill="0" applyBorder="0" applyAlignment="0" applyProtection="0"/>
    <xf numFmtId="176" fontId="3" fillId="0" borderId="0" applyFont="0" applyFill="0" applyBorder="0" applyAlignment="0" applyProtection="0"/>
    <xf numFmtId="178"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4" fontId="28"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4" fontId="28" fillId="0" borderId="0" applyFont="0" applyFill="0" applyBorder="0" applyAlignment="0" applyProtection="0"/>
    <xf numFmtId="178"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4" fontId="28" fillId="0" borderId="0" applyFont="0" applyFill="0" applyBorder="0" applyAlignment="0" applyProtection="0"/>
    <xf numFmtId="14" fontId="28" fillId="0" borderId="0" applyFont="0" applyFill="0" applyBorder="0" applyAlignment="0" applyProtection="0"/>
    <xf numFmtId="178"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8" fontId="3" fillId="0" borderId="0" applyFont="0" applyFill="0" applyBorder="0" applyAlignment="0" applyProtection="0"/>
    <xf numFmtId="176" fontId="3"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64" fontId="42"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78" fontId="3" fillId="0" borderId="0" applyFont="0" applyFill="0" applyBorder="0" applyAlignment="0" applyProtection="0"/>
    <xf numFmtId="179" fontId="28" fillId="0" borderId="0" applyFont="0" applyFill="0" applyBorder="0" applyAlignment="0" applyProtection="0"/>
    <xf numFmtId="37" fontId="28" fillId="0" borderId="0" applyFont="0" applyFill="0" applyBorder="0" applyAlignment="0" applyProtection="0"/>
    <xf numFmtId="177" fontId="3" fillId="0" borderId="0" applyFont="0" applyFill="0" applyBorder="0" applyAlignment="0" applyProtection="0"/>
    <xf numFmtId="177" fontId="47" fillId="0" borderId="0" applyFont="0" applyFill="0" applyBorder="0" applyAlignment="0" applyProtection="0"/>
    <xf numFmtId="179" fontId="28" fillId="0" borderId="0" applyFont="0" applyFill="0" applyBorder="0" applyAlignment="0" applyProtection="0"/>
    <xf numFmtId="37" fontId="2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5"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75" fontId="3" fillId="0" borderId="0" applyFont="0" applyFill="0" applyBorder="0" applyAlignment="0" applyProtection="0"/>
    <xf numFmtId="39"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81" fontId="3" fillId="0" borderId="0" applyFont="0" applyFill="0" applyBorder="0" applyAlignment="0" applyProtection="0"/>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8" fillId="0" borderId="0" applyNumberFormat="0" applyFill="0" applyBorder="0" applyAlignment="0" applyProtection="0"/>
    <xf numFmtId="164" fontId="48" fillId="0" borderId="0" applyNumberFormat="0" applyFill="0" applyBorder="0" applyAlignment="0" applyProtection="0"/>
    <xf numFmtId="164" fontId="3" fillId="28" borderId="0" applyNumberFormat="0" applyFont="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3" fillId="0" borderId="0"/>
    <xf numFmtId="0" fontId="3" fillId="0" borderId="0"/>
    <xf numFmtId="164" fontId="3" fillId="0" borderId="0"/>
    <xf numFmtId="164" fontId="3" fillId="0" borderId="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4" fontId="47"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5" fontId="28"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6"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5" fontId="28"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5" fontId="28"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7" fontId="42" fillId="0" borderId="0" applyFont="0" applyFill="0" applyBorder="0" applyAlignment="0" applyProtection="0"/>
    <xf numFmtId="188" fontId="28" fillId="0" borderId="0" applyFont="0" applyFill="0" applyBorder="0" applyAlignment="0" applyProtection="0"/>
    <xf numFmtId="189" fontId="28" fillId="0" borderId="0" applyFont="0" applyFill="0" applyBorder="0" applyAlignment="0" applyProtection="0"/>
    <xf numFmtId="190" fontId="28" fillId="0" borderId="0" applyFont="0" applyFill="0" applyBorder="0" applyAlignment="0" applyProtection="0"/>
    <xf numFmtId="183" fontId="3" fillId="0" borderId="0" applyFont="0" applyFill="0" applyBorder="0" applyAlignment="0" applyProtection="0"/>
    <xf numFmtId="186" fontId="3" fillId="0" borderId="0" applyFont="0" applyFill="0" applyBorder="0" applyAlignment="0" applyProtection="0"/>
    <xf numFmtId="183" fontId="47" fillId="0" borderId="0" applyFont="0" applyFill="0" applyBorder="0" applyAlignment="0" applyProtection="0"/>
    <xf numFmtId="190" fontId="28"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93" fontId="28"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4"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5"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3" fontId="28"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64" fontId="28" fillId="0" borderId="0" applyFont="0" applyFill="0" applyBorder="0" applyAlignment="0" applyProtection="0"/>
    <xf numFmtId="0"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3" fontId="28"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6" fontId="42" fillId="0" borderId="0" applyFont="0" applyFill="0" applyBorder="0" applyAlignment="0" applyProtection="0"/>
    <xf numFmtId="197" fontId="28" fillId="0" borderId="0" applyFont="0" applyFill="0" applyBorder="0" applyAlignment="0" applyProtection="0"/>
    <xf numFmtId="198" fontId="28" fillId="0" borderId="0" applyFont="0" applyFill="0" applyBorder="0" applyAlignment="0" applyProtection="0"/>
    <xf numFmtId="199" fontId="28" fillId="0" borderId="0" applyFont="0" applyFill="0" applyBorder="0" applyAlignment="0" applyProtection="0"/>
    <xf numFmtId="191" fontId="3" fillId="0" borderId="0" applyFont="0" applyFill="0" applyBorder="0" applyProtection="0">
      <alignment horizontal="right"/>
    </xf>
    <xf numFmtId="191" fontId="3" fillId="0" borderId="0" applyFont="0" applyFill="0" applyBorder="0" applyProtection="0">
      <alignment horizontal="right"/>
    </xf>
    <xf numFmtId="191" fontId="3" fillId="0" borderId="0" applyFont="0" applyFill="0" applyBorder="0" applyProtection="0">
      <alignment horizontal="right"/>
    </xf>
    <xf numFmtId="192" fontId="3" fillId="0" borderId="0" applyFont="0" applyFill="0" applyBorder="0" applyAlignment="0" applyProtection="0"/>
    <xf numFmtId="194" fontId="3" fillId="0" borderId="0" applyFont="0" applyFill="0" applyBorder="0" applyAlignment="0" applyProtection="0"/>
    <xf numFmtId="199" fontId="28"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Protection="0">
      <alignment horizontal="right"/>
    </xf>
    <xf numFmtId="192"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xf numFmtId="0" fontId="3" fillId="0" borderId="0"/>
    <xf numFmtId="164" fontId="3" fillId="0" borderId="0"/>
    <xf numFmtId="164" fontId="3" fillId="0" borderId="0"/>
    <xf numFmtId="172" fontId="3" fillId="0" borderId="0" applyFont="0" applyFill="0" applyBorder="0" applyProtection="0">
      <alignment horizontal="right"/>
    </xf>
    <xf numFmtId="200" fontId="3" fillId="0" borderId="0" applyFont="0" applyFill="0" applyBorder="0" applyAlignment="0" applyProtection="0"/>
    <xf numFmtId="200" fontId="3" fillId="0" borderId="34" applyFont="0" applyFill="0" applyAlignment="0" applyProtection="0"/>
    <xf numFmtId="200" fontId="3" fillId="0" borderId="34" applyFont="0" applyFill="0" applyAlignment="0" applyProtection="0"/>
    <xf numFmtId="200" fontId="3" fillId="0" borderId="34" applyFont="0" applyFill="0" applyAlignment="0" applyProtection="0"/>
    <xf numFmtId="200" fontId="3" fillId="0" borderId="34" applyFont="0" applyFill="0" applyAlignment="0" applyProtection="0"/>
    <xf numFmtId="200" fontId="3" fillId="0" borderId="34" applyFont="0" applyFill="0" applyAlignment="0" applyProtection="0"/>
    <xf numFmtId="200" fontId="3" fillId="0" borderId="34" applyFont="0" applyFill="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202" fontId="28"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2" fontId="28"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202" fontId="28"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3" fontId="28" fillId="0" borderId="0" applyFont="0" applyFill="0" applyBorder="0" applyAlignment="0" applyProtection="0"/>
    <xf numFmtId="204" fontId="28" fillId="0" borderId="0" applyFont="0" applyFill="0" applyBorder="0" applyAlignment="0" applyProtection="0"/>
    <xf numFmtId="205" fontId="28" fillId="0" borderId="0" applyFont="0" applyFill="0" applyBorder="0" applyAlignment="0" applyProtection="0"/>
    <xf numFmtId="172" fontId="3" fillId="0" borderId="0" applyFont="0" applyFill="0" applyBorder="0" applyProtection="0">
      <alignment horizontal="right"/>
    </xf>
    <xf numFmtId="172" fontId="3" fillId="0" borderId="0" applyFont="0" applyFill="0" applyBorder="0" applyProtection="0">
      <alignment horizontal="right"/>
    </xf>
    <xf numFmtId="172" fontId="3" fillId="0" borderId="0" applyFont="0" applyFill="0" applyBorder="0" applyProtection="0">
      <alignment horizontal="right"/>
    </xf>
    <xf numFmtId="201" fontId="3" fillId="0" borderId="0" applyFont="0" applyFill="0" applyBorder="0" applyAlignment="0" applyProtection="0"/>
    <xf numFmtId="205" fontId="28"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201" fontId="3" fillId="0" borderId="0" applyFont="0" applyFill="0" applyBorder="0" applyAlignment="0" applyProtection="0"/>
    <xf numFmtId="172" fontId="3" fillId="0" borderId="0" applyFont="0" applyFill="0" applyBorder="0" applyProtection="0">
      <alignment horizontal="right"/>
    </xf>
    <xf numFmtId="201"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207" fontId="28"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7" fontId="28"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207" fontId="28"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8" fontId="42" fillId="0" borderId="0" applyFont="0" applyFill="0" applyBorder="0" applyAlignment="0" applyProtection="0"/>
    <xf numFmtId="209" fontId="28" fillId="0" borderId="0" applyFont="0" applyFill="0" applyBorder="0" applyAlignment="0" applyProtection="0"/>
    <xf numFmtId="37" fontId="28" fillId="0" borderId="0" applyFont="0" applyFill="0" applyBorder="0" applyAlignment="0" applyProtection="0"/>
    <xf numFmtId="210" fontId="28" fillId="0" borderId="0" applyFont="0" applyFill="0" applyBorder="0" applyAlignment="0" applyProtection="0"/>
    <xf numFmtId="165" fontId="28" fillId="0" borderId="0" applyFont="0" applyFill="0" applyBorder="0" applyAlignment="0" applyProtection="0"/>
    <xf numFmtId="173" fontId="3" fillId="0" borderId="0" applyFont="0" applyFill="0" applyBorder="0" applyProtection="0">
      <alignment horizontal="right"/>
    </xf>
    <xf numFmtId="173" fontId="3" fillId="0" borderId="0" applyFont="0" applyFill="0" applyBorder="0" applyProtection="0">
      <alignment horizontal="right"/>
    </xf>
    <xf numFmtId="173" fontId="3" fillId="0" borderId="0" applyFont="0" applyFill="0" applyBorder="0" applyProtection="0">
      <alignment horizontal="right"/>
    </xf>
    <xf numFmtId="206" fontId="3" fillId="0" borderId="0" applyFont="0" applyFill="0" applyBorder="0" applyAlignment="0" applyProtection="0"/>
    <xf numFmtId="165" fontId="28"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Protection="0">
      <alignment horizontal="right"/>
    </xf>
    <xf numFmtId="206" fontId="3" fillId="0" borderId="0" applyFont="0" applyFill="0" applyBorder="0" applyAlignment="0" applyProtection="0"/>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3" fillId="0" borderId="0"/>
    <xf numFmtId="0" fontId="3" fillId="0" borderId="0"/>
    <xf numFmtId="164" fontId="3" fillId="0" borderId="0"/>
    <xf numFmtId="164" fontId="3" fillId="0" borderId="0"/>
    <xf numFmtId="164" fontId="3" fillId="0" borderId="0"/>
    <xf numFmtId="0" fontId="3" fillId="0" borderId="0"/>
    <xf numFmtId="164" fontId="3" fillId="0" borderId="0"/>
    <xf numFmtId="164" fontId="3" fillId="0" borderId="0"/>
    <xf numFmtId="164" fontId="3" fillId="0" borderId="0"/>
    <xf numFmtId="0" fontId="3" fillId="0" borderId="0"/>
    <xf numFmtId="164" fontId="3" fillId="0" borderId="0"/>
    <xf numFmtId="164" fontId="3" fillId="0" borderId="0"/>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12" fillId="0" borderId="0">
      <alignment vertical="top"/>
    </xf>
    <xf numFmtId="0" fontId="12" fillId="0" borderId="0">
      <alignment vertical="top"/>
    </xf>
    <xf numFmtId="164" fontId="12" fillId="0" borderId="0">
      <alignment vertical="top"/>
    </xf>
    <xf numFmtId="164" fontId="12" fillId="0" borderId="0">
      <alignment vertical="top"/>
    </xf>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alignment vertical="top"/>
    </xf>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49" fillId="0" borderId="0" applyNumberFormat="0" applyFill="0" applyBorder="0" applyAlignment="0" applyProtection="0"/>
    <xf numFmtId="164" fontId="49" fillId="0" borderId="0" applyNumberFormat="0" applyFill="0" applyBorder="0" applyProtection="0">
      <alignment vertical="top"/>
    </xf>
    <xf numFmtId="164" fontId="49" fillId="0" borderId="0" applyNumberForma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0" fillId="0" borderId="35" applyNumberFormat="0" applyFill="0" applyAlignment="0" applyProtection="0"/>
    <xf numFmtId="164" fontId="51" fillId="0" borderId="0" applyNumberFormat="0" applyFill="0" applyBorder="0" applyAlignment="0" applyProtection="0"/>
    <xf numFmtId="164" fontId="50" fillId="3" borderId="0" applyNumberFormat="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0" fillId="0" borderId="36" applyNumberFormat="0" applyFill="0" applyAlignment="0" applyProtection="0"/>
    <xf numFmtId="164" fontId="50" fillId="0" borderId="36" applyNumberFormat="0" applyFill="0" applyAlignment="0" applyProtection="0"/>
    <xf numFmtId="164" fontId="50" fillId="0" borderId="36" applyNumberFormat="0" applyFill="0" applyAlignment="0" applyProtection="0"/>
    <xf numFmtId="164" fontId="50" fillId="0" borderId="36" applyNumberFormat="0" applyFill="0" applyAlignment="0" applyProtection="0"/>
    <xf numFmtId="164" fontId="50" fillId="0" borderId="36" applyNumberFormat="0" applyFill="0" applyAlignment="0" applyProtection="0"/>
    <xf numFmtId="164" fontId="50" fillId="0" borderId="36" applyNumberFormat="0" applyFill="0" applyAlignment="0" applyProtection="0"/>
    <xf numFmtId="164" fontId="50" fillId="0" borderId="36" applyNumberFormat="0" applyFill="0" applyAlignment="0" applyProtection="0"/>
    <xf numFmtId="164" fontId="50" fillId="0" borderId="0" applyNumberFormat="0" applyFill="0" applyBorder="0" applyAlignment="0" applyProtection="0"/>
    <xf numFmtId="164" fontId="50" fillId="0" borderId="35" applyNumberFormat="0" applyFill="0" applyAlignment="0" applyProtection="0"/>
    <xf numFmtId="164" fontId="50" fillId="0" borderId="0" applyNumberFormat="0" applyFill="0" applyBorder="0" applyAlignment="0" applyProtection="0"/>
    <xf numFmtId="164" fontId="52" fillId="0" borderId="34" applyNumberFormat="0" applyFill="0" applyProtection="0">
      <alignment horizontal="center"/>
    </xf>
    <xf numFmtId="164" fontId="52" fillId="0" borderId="34" applyNumberFormat="0" applyFill="0" applyProtection="0">
      <alignment horizontal="centerContinuous"/>
    </xf>
    <xf numFmtId="164" fontId="52" fillId="0" borderId="34" applyNumberFormat="0" applyFill="0" applyProtection="0">
      <alignment horizontal="centerContinuous"/>
    </xf>
    <xf numFmtId="164" fontId="52" fillId="0" borderId="34" applyNumberFormat="0" applyFill="0" applyProtection="0">
      <alignment horizontal="centerContinuous"/>
    </xf>
    <xf numFmtId="164" fontId="52" fillId="0" borderId="34" applyNumberFormat="0" applyFill="0" applyProtection="0">
      <alignment horizontal="centerContinuous"/>
    </xf>
    <xf numFmtId="164" fontId="52" fillId="0" borderId="34" applyNumberFormat="0" applyFill="0" applyProtection="0">
      <alignment horizontal="centerContinuous"/>
    </xf>
    <xf numFmtId="164" fontId="52" fillId="0" borderId="34" applyNumberFormat="0" applyFill="0" applyProtection="0">
      <alignment horizontal="centerContinuous"/>
    </xf>
    <xf numFmtId="164" fontId="52" fillId="0" borderId="34" applyNumberFormat="0" applyFill="0" applyProtection="0">
      <alignment horizontal="center"/>
    </xf>
    <xf numFmtId="164" fontId="52" fillId="0" borderId="34" applyNumberFormat="0" applyFill="0" applyProtection="0">
      <alignment horizontal="center"/>
    </xf>
    <xf numFmtId="164" fontId="52" fillId="0" borderId="34" applyNumberFormat="0" applyFill="0" applyProtection="0">
      <alignment horizontal="center"/>
    </xf>
    <xf numFmtId="164" fontId="52" fillId="0" borderId="34" applyNumberFormat="0" applyFill="0" applyProtection="0">
      <alignment horizontal="center"/>
    </xf>
    <xf numFmtId="164" fontId="52" fillId="0" borderId="34" applyNumberFormat="0" applyFill="0" applyProtection="0">
      <alignment horizontal="center"/>
    </xf>
    <xf numFmtId="164" fontId="52" fillId="0" borderId="34" applyNumberFormat="0" applyFill="0" applyProtection="0">
      <alignment horizontal="center"/>
    </xf>
    <xf numFmtId="164" fontId="52" fillId="0" borderId="34" applyNumberFormat="0" applyFill="0" applyProtection="0">
      <alignment horizontal="center"/>
    </xf>
    <xf numFmtId="164" fontId="52" fillId="0" borderId="34" applyNumberFormat="0" applyFill="0" applyProtection="0">
      <alignment horizontal="center"/>
    </xf>
    <xf numFmtId="164" fontId="52" fillId="0" borderId="34" applyNumberFormat="0" applyFill="0" applyProtection="0">
      <alignment horizontal="center"/>
    </xf>
    <xf numFmtId="164" fontId="52" fillId="0" borderId="34" applyNumberFormat="0" applyFill="0" applyProtection="0">
      <alignment horizontal="center"/>
    </xf>
    <xf numFmtId="164" fontId="52" fillId="0" borderId="34" applyNumberFormat="0" applyFill="0" applyProtection="0">
      <alignment horizontal="center"/>
    </xf>
    <xf numFmtId="164" fontId="52" fillId="0" borderId="34" applyNumberFormat="0" applyFill="0" applyProtection="0">
      <alignment horizontal="center"/>
    </xf>
    <xf numFmtId="164" fontId="46" fillId="0" borderId="37" applyNumberFormat="0" applyFont="0" applyFill="0" applyAlignment="0" applyProtection="0"/>
    <xf numFmtId="164" fontId="46" fillId="0" borderId="37" applyNumberFormat="0" applyFont="0" applyFill="0" applyAlignment="0" applyProtection="0"/>
    <xf numFmtId="164" fontId="46" fillId="0" borderId="37" applyNumberFormat="0" applyFont="0" applyFill="0" applyAlignment="0" applyProtection="0"/>
    <xf numFmtId="164" fontId="46" fillId="0" borderId="37" applyNumberFormat="0" applyFont="0" applyFill="0" applyAlignment="0" applyProtection="0"/>
    <xf numFmtId="164" fontId="46" fillId="0" borderId="37" applyNumberFormat="0" applyFont="0" applyFill="0" applyAlignment="0" applyProtection="0"/>
    <xf numFmtId="164" fontId="46" fillId="0" borderId="37" applyNumberFormat="0" applyFont="0" applyFill="0" applyAlignment="0" applyProtection="0"/>
    <xf numFmtId="164" fontId="52" fillId="0" borderId="0" applyNumberFormat="0" applyFill="0" applyBorder="0" applyProtection="0">
      <alignment horizontal="left"/>
    </xf>
    <xf numFmtId="164" fontId="52" fillId="0" borderId="0" applyNumberFormat="0" applyFill="0" applyBorder="0" applyProtection="0">
      <alignment horizontal="left"/>
    </xf>
    <xf numFmtId="164" fontId="53" fillId="0" borderId="0" applyNumberFormat="0" applyFill="0" applyBorder="0" applyProtection="0">
      <alignment horizontal="centerContinuous"/>
    </xf>
    <xf numFmtId="164" fontId="53" fillId="0" borderId="0" applyNumberFormat="0" applyFill="0" applyBorder="0" applyProtection="0">
      <alignment horizontal="centerContinuous"/>
    </xf>
    <xf numFmtId="164" fontId="53" fillId="0" borderId="0" applyNumberFormat="0" applyFill="0" applyProtection="0">
      <alignment horizontal="centerContinuous"/>
    </xf>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0" fontId="3" fillId="0" borderId="0">
      <alignment vertical="top"/>
    </xf>
    <xf numFmtId="164" fontId="3" fillId="0" borderId="0">
      <alignment vertical="top"/>
    </xf>
    <xf numFmtId="164" fontId="3" fillId="0" borderId="0">
      <alignment vertical="top"/>
    </xf>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211" fontId="55" fillId="0" borderId="0" applyFont="0" applyFill="0" applyBorder="0" applyAlignment="0" applyProtection="0"/>
    <xf numFmtId="212" fontId="55" fillId="0" borderId="0" applyFont="0" applyFill="0" applyBorder="0" applyAlignment="0" applyProtection="0"/>
    <xf numFmtId="164" fontId="55" fillId="0" borderId="0" applyNumberFormat="0" applyFill="0" applyBorder="0" applyAlignment="0" applyProtection="0"/>
    <xf numFmtId="164" fontId="54" fillId="0" borderId="0"/>
    <xf numFmtId="1" fontId="56" fillId="0" borderId="0"/>
    <xf numFmtId="213" fontId="56" fillId="0" borderId="0"/>
    <xf numFmtId="166" fontId="56" fillId="0" borderId="0"/>
    <xf numFmtId="2" fontId="56" fillId="0" borderId="0"/>
    <xf numFmtId="10" fontId="56" fillId="0" borderId="0"/>
    <xf numFmtId="1" fontId="57" fillId="0" borderId="0"/>
    <xf numFmtId="38" fontId="28" fillId="0" borderId="38"/>
    <xf numFmtId="214" fontId="28" fillId="0" borderId="0" applyFont="0" applyFill="0" applyBorder="0" applyAlignment="0" applyProtection="0">
      <protection locked="0"/>
    </xf>
    <xf numFmtId="164" fontId="58" fillId="33" borderId="6" applyNumberFormat="0" applyFill="0" applyBorder="0" applyAlignment="0">
      <alignment horizontal="left"/>
    </xf>
    <xf numFmtId="164" fontId="19" fillId="33" borderId="0" applyNumberFormat="0" applyFill="0" applyBorder="0" applyAlignment="0"/>
    <xf numFmtId="164" fontId="59" fillId="34" borderId="6" applyNumberFormat="0" applyFill="0" applyBorder="0" applyAlignment="0">
      <alignment horizontal="left"/>
    </xf>
    <xf numFmtId="164" fontId="60" fillId="35" borderId="0" applyNumberFormat="0" applyFill="0" applyBorder="0" applyAlignment="0"/>
    <xf numFmtId="164" fontId="61" fillId="0" borderId="0" applyNumberFormat="0" applyFill="0" applyBorder="0" applyAlignment="0"/>
    <xf numFmtId="164" fontId="62" fillId="0" borderId="32" applyNumberFormat="0" applyFill="0" applyBorder="0" applyAlignment="0">
      <alignment horizontal="left"/>
    </xf>
    <xf numFmtId="164" fontId="3" fillId="0" borderId="39" applyNumberFormat="0" applyFont="0" applyFill="0" applyBorder="0" applyAlignment="0">
      <alignment horizontal="left"/>
    </xf>
    <xf numFmtId="164" fontId="63" fillId="36" borderId="29" applyNumberFormat="0" applyFill="0" applyBorder="0" applyAlignment="0">
      <alignment horizontal="centerContinuous"/>
    </xf>
    <xf numFmtId="164" fontId="63" fillId="36" borderId="29" applyNumberFormat="0" applyFill="0" applyBorder="0" applyAlignment="0">
      <alignment horizontal="centerContinuous"/>
    </xf>
    <xf numFmtId="164" fontId="64" fillId="0" borderId="0" applyNumberFormat="0" applyFill="0" applyBorder="0" applyAlignment="0"/>
    <xf numFmtId="164" fontId="64" fillId="37" borderId="12" applyNumberFormat="0" applyFill="0" applyBorder="0" applyAlignment="0"/>
    <xf numFmtId="164" fontId="65" fillId="0" borderId="32" applyNumberFormat="0" applyFill="0" applyBorder="0" applyAlignment="0"/>
    <xf numFmtId="164" fontId="64" fillId="0" borderId="0" applyNumberFormat="0" applyFill="0" applyBorder="0" applyAlignment="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215" fontId="66" fillId="0" borderId="39" applyNumberFormat="0" applyFont="0" applyFill="0" applyBorder="0" applyAlignment="0"/>
    <xf numFmtId="216" fontId="67" fillId="0" borderId="0">
      <protection locked="0"/>
    </xf>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5" borderId="0" applyNumberFormat="0" applyBorder="0" applyAlignment="0" applyProtection="0"/>
    <xf numFmtId="217" fontId="66" fillId="0" borderId="0" applyFont="0" applyFill="0" applyBorder="0" applyAlignment="0" applyProtection="0"/>
    <xf numFmtId="41" fontId="68" fillId="0" borderId="0"/>
    <xf numFmtId="164" fontId="68" fillId="0" borderId="0" applyNumberFormat="0" applyAlignment="0"/>
    <xf numFmtId="164" fontId="3" fillId="0" borderId="0"/>
    <xf numFmtId="164" fontId="69" fillId="0" borderId="0">
      <alignment horizontal="center" wrapText="1"/>
      <protection locked="0"/>
    </xf>
    <xf numFmtId="164" fontId="3" fillId="0" borderId="0" applyNumberFormat="0" applyFill="0" applyBorder="0" applyAlignment="0" applyProtection="0"/>
    <xf numFmtId="164" fontId="42" fillId="0" borderId="0" applyNumberFormat="0" applyFill="0" applyBorder="0" applyAlignment="0" applyProtection="0"/>
    <xf numFmtId="218" fontId="70" fillId="38" borderId="40"/>
    <xf numFmtId="43" fontId="70" fillId="38" borderId="40"/>
    <xf numFmtId="219" fontId="70" fillId="38" borderId="40"/>
    <xf numFmtId="43" fontId="70" fillId="38" borderId="40"/>
    <xf numFmtId="164" fontId="71" fillId="0" borderId="0" applyNumberFormat="0" applyFill="0" applyBorder="0" applyAlignment="0" applyProtection="0"/>
    <xf numFmtId="164" fontId="5" fillId="32" borderId="0" applyNumberFormat="0" applyFont="0" applyBorder="0" applyAlignment="0" applyProtection="0"/>
    <xf numFmtId="0" fontId="11" fillId="9" borderId="0" applyNumberFormat="0" applyBorder="0" applyAlignment="0" applyProtection="0"/>
    <xf numFmtId="220" fontId="72" fillId="0" borderId="0"/>
    <xf numFmtId="221" fontId="72" fillId="0" borderId="0"/>
    <xf numFmtId="164" fontId="73" fillId="39" borderId="41" applyNumberFormat="0" applyFont="0" applyFill="0" applyAlignment="0"/>
    <xf numFmtId="164" fontId="74" fillId="0" borderId="0" applyNumberFormat="0" applyFill="0" applyBorder="0" applyAlignment="0" applyProtection="0"/>
    <xf numFmtId="164" fontId="75" fillId="0" borderId="0" applyNumberFormat="0" applyFill="0" applyBorder="0" applyAlignment="0" applyProtection="0"/>
    <xf numFmtId="164" fontId="40" fillId="5" borderId="0" applyNumberFormat="0" applyFill="0" applyBorder="0" applyAlignment="0" applyProtection="0">
      <protection locked="0"/>
    </xf>
    <xf numFmtId="164" fontId="76" fillId="0" borderId="0" applyNumberFormat="0" applyFill="0" applyBorder="0" applyAlignment="0" applyProtection="0"/>
    <xf numFmtId="222" fontId="67" fillId="0" borderId="0">
      <protection locked="0"/>
    </xf>
    <xf numFmtId="223" fontId="67" fillId="0" borderId="0">
      <alignment horizontal="right"/>
      <protection locked="0"/>
    </xf>
    <xf numFmtId="164" fontId="77" fillId="40" borderId="42">
      <alignment horizontal="center" vertical="center"/>
    </xf>
    <xf numFmtId="164" fontId="77" fillId="40" borderId="43">
      <alignment horizontal="center"/>
    </xf>
    <xf numFmtId="7" fontId="78" fillId="0" borderId="0">
      <alignment horizontal="right"/>
      <protection locked="0"/>
    </xf>
    <xf numFmtId="164" fontId="67" fillId="0" borderId="0">
      <alignment horizontal="right"/>
      <protection locked="0"/>
    </xf>
    <xf numFmtId="224" fontId="3" fillId="0" borderId="0"/>
    <xf numFmtId="164" fontId="79" fillId="0" borderId="12" applyNumberFormat="0" applyFill="0" applyAlignment="0" applyProtection="0"/>
    <xf numFmtId="164" fontId="80" fillId="5" borderId="10" applyNumberFormat="0" applyFill="0" applyBorder="0" applyAlignment="0" applyProtection="0">
      <protection locked="0"/>
    </xf>
    <xf numFmtId="164" fontId="69" fillId="0" borderId="32" applyNumberFormat="0" applyFont="0" applyFill="0" applyAlignment="0" applyProtection="0"/>
    <xf numFmtId="164" fontId="69" fillId="0" borderId="44" applyNumberFormat="0" applyFont="0" applyFill="0" applyAlignment="0" applyProtection="0"/>
    <xf numFmtId="164" fontId="43" fillId="0" borderId="12" applyNumberFormat="0" applyFont="0" applyFill="0" applyAlignment="0" applyProtection="0"/>
    <xf numFmtId="164" fontId="43" fillId="0" borderId="9" applyNumberFormat="0" applyFont="0" applyFill="0" applyAlignment="0" applyProtection="0"/>
    <xf numFmtId="164" fontId="43" fillId="0" borderId="10" applyNumberFormat="0" applyFont="0" applyFill="0" applyAlignment="0" applyProtection="0"/>
    <xf numFmtId="164" fontId="43" fillId="0" borderId="3" applyNumberFormat="0" applyFont="0" applyFill="0" applyAlignment="0" applyProtection="0"/>
    <xf numFmtId="225" fontId="81" fillId="0" borderId="0" applyFont="0" applyFill="0" applyBorder="0" applyAlignment="0" applyProtection="0"/>
    <xf numFmtId="226" fontId="3" fillId="41" borderId="2" applyFont="0" applyFill="0" applyBorder="0" applyAlignment="0" applyProtection="0"/>
    <xf numFmtId="227" fontId="3" fillId="41" borderId="14" applyFont="0" applyFill="0" applyBorder="0" applyAlignment="0" applyProtection="0"/>
    <xf numFmtId="164" fontId="81" fillId="0" borderId="0" applyFont="0" applyFill="0" applyBorder="0" applyAlignment="0" applyProtection="0"/>
    <xf numFmtId="164" fontId="28" fillId="0" borderId="0">
      <alignment horizontal="right"/>
    </xf>
    <xf numFmtId="164" fontId="82" fillId="0" borderId="12">
      <alignment horizontal="centerContinuous"/>
    </xf>
    <xf numFmtId="8" fontId="68" fillId="0" borderId="0">
      <alignment horizontal="right"/>
    </xf>
    <xf numFmtId="164" fontId="83" fillId="0" borderId="0">
      <alignment horizontal="right"/>
    </xf>
    <xf numFmtId="164" fontId="55" fillId="0" borderId="0"/>
    <xf numFmtId="228" fontId="3" fillId="0" borderId="0" applyFill="0" applyBorder="0" applyAlignment="0"/>
    <xf numFmtId="0" fontId="13" fillId="26" borderId="16" applyNumberFormat="0" applyAlignment="0" applyProtection="0"/>
    <xf numFmtId="39" fontId="69" fillId="42" borderId="0" applyNumberFormat="0" applyFont="0" applyBorder="0" applyAlignment="0"/>
    <xf numFmtId="164" fontId="84" fillId="0" borderId="0"/>
    <xf numFmtId="229" fontId="28" fillId="0" borderId="0"/>
    <xf numFmtId="164" fontId="79" fillId="0" borderId="12" applyNumberFormat="0" applyFont="0" applyFill="0" applyProtection="0">
      <alignment horizontal="centerContinuous" vertical="center"/>
    </xf>
    <xf numFmtId="164" fontId="28" fillId="0" borderId="0" applyNumberFormat="0" applyFont="0" applyFill="0" applyBorder="0" applyProtection="0">
      <alignment horizontal="centerContinuous"/>
    </xf>
    <xf numFmtId="43" fontId="85" fillId="0" borderId="0" applyFill="0" applyBorder="0" applyAlignment="0" applyProtection="0"/>
    <xf numFmtId="0" fontId="14" fillId="27" borderId="17" applyNumberFormat="0" applyAlignment="0" applyProtection="0"/>
    <xf numFmtId="230" fontId="86" fillId="32" borderId="1" applyNumberFormat="0">
      <alignment horizontal="center" wrapText="1"/>
      <protection locked="0"/>
    </xf>
    <xf numFmtId="164" fontId="68" fillId="0" borderId="0" applyNumberFormat="0" applyFill="0" applyBorder="0" applyAlignment="0" applyProtection="0"/>
    <xf numFmtId="164" fontId="87" fillId="0" borderId="0" applyNumberFormat="0" applyFill="0" applyBorder="0" applyAlignment="0" applyProtection="0"/>
    <xf numFmtId="164" fontId="3" fillId="0" borderId="12" applyNumberFormat="0" applyFill="0" applyBorder="0" applyAlignment="0" applyProtection="0">
      <alignment horizontal="center"/>
    </xf>
    <xf numFmtId="38" fontId="78" fillId="0" borderId="0" applyNumberFormat="0" applyFill="0" applyBorder="0" applyAlignment="0" applyProtection="0">
      <protection locked="0"/>
    </xf>
    <xf numFmtId="38" fontId="88" fillId="0" borderId="0" applyNumberFormat="0" applyFill="0" applyBorder="0" applyAlignment="0" applyProtection="0">
      <protection locked="0"/>
    </xf>
    <xf numFmtId="38" fontId="89" fillId="0" borderId="0" applyNumberFormat="0" applyFill="0" applyBorder="0" applyAlignment="0" applyProtection="0">
      <protection locked="0"/>
    </xf>
    <xf numFmtId="164" fontId="79" fillId="0" borderId="0" applyNumberFormat="0" applyFill="0" applyBorder="0" applyProtection="0">
      <alignment horizontal="center" vertical="center"/>
    </xf>
    <xf numFmtId="231" fontId="90" fillId="0" borderId="0"/>
    <xf numFmtId="231" fontId="90" fillId="0" borderId="0"/>
    <xf numFmtId="231" fontId="90" fillId="0" borderId="0"/>
    <xf numFmtId="231" fontId="90" fillId="0" borderId="0"/>
    <xf numFmtId="231" fontId="90" fillId="0" borderId="0"/>
    <xf numFmtId="231" fontId="90" fillId="0" borderId="0"/>
    <xf numFmtId="231" fontId="90" fillId="0" borderId="0"/>
    <xf numFmtId="231" fontId="90" fillId="0" borderId="0"/>
    <xf numFmtId="232" fontId="28" fillId="0" borderId="0" applyFont="0" applyFill="0" applyBorder="0" applyAlignment="0" applyProtection="0">
      <protection locked="0"/>
    </xf>
    <xf numFmtId="40" fontId="28" fillId="0" borderId="0" applyFont="0" applyFill="0" applyBorder="0" applyAlignment="0" applyProtection="0">
      <protection locked="0"/>
    </xf>
    <xf numFmtId="233" fontId="3" fillId="0" borderId="0" applyFont="0" applyFill="0" applyBorder="0" applyAlignment="0" applyProtection="0"/>
    <xf numFmtId="39" fontId="3" fillId="0" borderId="0" applyFont="0" applyFill="0" applyBorder="0" applyAlignment="0" applyProtection="0"/>
    <xf numFmtId="234" fontId="3" fillId="0" borderId="0" applyFont="0" applyFill="0" applyBorder="0" applyAlignment="0" applyProtection="0">
      <alignment horizontal="center"/>
    </xf>
    <xf numFmtId="233" fontId="3" fillId="0" borderId="0" applyFont="0" applyFill="0" applyBorder="0" applyAlignment="0" applyProtection="0">
      <alignment horizontal="right"/>
    </xf>
    <xf numFmtId="5" fontId="44" fillId="0" borderId="5" applyFill="0" applyBorder="0" applyProtection="0"/>
    <xf numFmtId="5" fontId="44" fillId="0" borderId="5" applyFill="0" applyBorder="0" applyProtection="0"/>
    <xf numFmtId="235" fontId="3" fillId="0" borderId="0" applyFont="0" applyFill="0" applyBorder="0" applyAlignment="0" applyProtection="0"/>
    <xf numFmtId="37" fontId="44" fillId="0" borderId="5" applyFill="0" applyBorder="0" applyProtection="0"/>
    <xf numFmtId="43" fontId="3" fillId="0" borderId="0" applyFont="0" applyFill="0" applyBorder="0" applyAlignment="0" applyProtection="0"/>
    <xf numFmtId="43" fontId="12" fillId="0" borderId="0" applyFont="0" applyFill="0" applyBorder="0" applyAlignment="0" applyProtection="0">
      <alignment vertical="top"/>
    </xf>
    <xf numFmtId="43" fontId="6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9" fillId="0" borderId="0" applyFont="0" applyFill="0" applyBorder="0" applyAlignment="0" applyProtection="0"/>
    <xf numFmtId="164" fontId="9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91" fillId="0" borderId="0" applyFont="0" applyFill="0" applyBorder="0" applyAlignment="0" applyProtection="0"/>
    <xf numFmtId="236" fontId="3" fillId="0" borderId="0" applyFont="0" applyFill="0" applyBorder="0" applyAlignment="0" applyProtection="0"/>
    <xf numFmtId="3" fontId="92" fillId="0" borderId="0" applyFont="0" applyFill="0" applyBorder="0" applyAlignment="0" applyProtection="0"/>
    <xf numFmtId="164" fontId="93" fillId="0" borderId="0"/>
    <xf numFmtId="164" fontId="28" fillId="0" borderId="0">
      <alignment horizontal="right"/>
    </xf>
    <xf numFmtId="3" fontId="94" fillId="0" borderId="0">
      <protection locked="0"/>
    </xf>
    <xf numFmtId="230" fontId="86" fillId="43" borderId="1" applyNumberFormat="0">
      <alignment horizontal="center" wrapText="1"/>
      <protection locked="0"/>
    </xf>
    <xf numFmtId="164" fontId="93" fillId="0" borderId="0"/>
    <xf numFmtId="6" fontId="28" fillId="0" borderId="0" applyFont="0" applyFill="0" applyBorder="0" applyAlignment="0" applyProtection="0">
      <protection locked="0"/>
    </xf>
    <xf numFmtId="8" fontId="28" fillId="0" borderId="0" applyFont="0" applyFill="0" applyBorder="0" applyAlignment="0" applyProtection="0">
      <protection locked="0"/>
    </xf>
    <xf numFmtId="222" fontId="68" fillId="0" borderId="0" applyFont="0" applyFill="0" applyBorder="0" applyAlignment="0"/>
    <xf numFmtId="8" fontId="95" fillId="0" borderId="0" applyBorder="0"/>
    <xf numFmtId="164" fontId="69" fillId="0" borderId="0" applyFont="0" applyFill="0" applyBorder="0" applyAlignment="0" applyProtection="0"/>
    <xf numFmtId="237" fontId="3" fillId="0" borderId="0" applyFont="0" applyFill="0" applyBorder="0" applyAlignment="0" applyProtection="0">
      <alignment horizontal="right"/>
    </xf>
    <xf numFmtId="44" fontId="40" fillId="0" borderId="0" applyFont="0" applyFill="0" applyBorder="0" applyAlignment="0" applyProtection="0"/>
    <xf numFmtId="238" fontId="3" fillId="0" borderId="0" applyFont="0" applyFill="0" applyBorder="0" applyAlignment="0" applyProtection="0">
      <alignment horizontal="right"/>
    </xf>
    <xf numFmtId="44" fontId="12" fillId="0" borderId="0" applyFont="0" applyFill="0" applyBorder="0" applyAlignment="0" applyProtection="0">
      <alignment vertical="top"/>
    </xf>
    <xf numFmtId="164" fontId="96"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164" fontId="96" fillId="0" borderId="0" applyFont="0" applyFill="0" applyBorder="0" applyAlignment="0" applyProtection="0"/>
    <xf numFmtId="44" fontId="3" fillId="0" borderId="0" applyFont="0" applyFill="0" applyBorder="0" applyAlignment="0" applyProtection="0"/>
    <xf numFmtId="44" fontId="97" fillId="0" borderId="0" applyFont="0" applyFill="0" applyBorder="0" applyAlignment="0" applyProtection="0"/>
    <xf numFmtId="44" fontId="97" fillId="0" borderId="0" applyFont="0" applyFill="0" applyBorder="0" applyAlignment="0" applyProtection="0"/>
    <xf numFmtId="44" fontId="3" fillId="0" borderId="0" applyFont="0" applyFill="0" applyBorder="0" applyAlignment="0" applyProtection="0"/>
    <xf numFmtId="44" fontId="12" fillId="0" borderId="0" applyFont="0" applyFill="0" applyBorder="0" applyAlignment="0" applyProtection="0">
      <alignment vertical="top"/>
    </xf>
    <xf numFmtId="44" fontId="12" fillId="0" borderId="0" applyFont="0" applyFill="0" applyBorder="0" applyAlignment="0" applyProtection="0">
      <alignment vertical="top"/>
    </xf>
    <xf numFmtId="44" fontId="56" fillId="0" borderId="0" applyFont="0" applyFill="0" applyBorder="0" applyAlignment="0" applyProtection="0"/>
    <xf numFmtId="164" fontId="91" fillId="0" borderId="0" applyFont="0" applyFill="0" applyBorder="0" applyAlignment="0" applyProtection="0"/>
    <xf numFmtId="239" fontId="98" fillId="0" borderId="0">
      <protection locked="0"/>
    </xf>
    <xf numFmtId="240" fontId="3" fillId="0" borderId="0"/>
    <xf numFmtId="7" fontId="30" fillId="0" borderId="0" applyFill="0" applyBorder="0" applyProtection="0"/>
    <xf numFmtId="175" fontId="99" fillId="0" borderId="0"/>
    <xf numFmtId="164" fontId="100" fillId="0" borderId="0">
      <alignment horizontal="right"/>
    </xf>
    <xf numFmtId="222" fontId="3" fillId="0" borderId="0" applyNumberFormat="0">
      <alignment horizontal="right"/>
    </xf>
    <xf numFmtId="241" fontId="68" fillId="38" borderId="0" applyFont="0" applyFill="0" applyBorder="0" applyAlignment="0" applyProtection="0">
      <alignment horizontal="right"/>
    </xf>
    <xf numFmtId="235" fontId="3" fillId="38" borderId="0" applyFill="0" applyBorder="0" applyAlignment="0" applyProtection="0">
      <alignment horizontal="right"/>
    </xf>
    <xf numFmtId="14" fontId="30" fillId="44" borderId="0" applyFill="0" applyBorder="0" applyProtection="0">
      <alignment horizontal="right"/>
    </xf>
    <xf numFmtId="15" fontId="101" fillId="0" borderId="0" applyFill="0" applyBorder="0" applyAlignment="0"/>
    <xf numFmtId="242" fontId="101" fillId="38" borderId="0" applyFont="0" applyFill="0" applyBorder="0" applyAlignment="0" applyProtection="0"/>
    <xf numFmtId="243" fontId="70" fillId="38" borderId="15" applyFont="0" applyFill="0" applyBorder="0" applyAlignment="0" applyProtection="0"/>
    <xf numFmtId="242" fontId="68" fillId="38" borderId="0" applyFont="0" applyFill="0" applyBorder="0" applyAlignment="0" applyProtection="0"/>
    <xf numFmtId="17" fontId="101" fillId="0" borderId="0" applyFill="0" applyBorder="0">
      <alignment horizontal="right"/>
    </xf>
    <xf numFmtId="244" fontId="3" fillId="0" borderId="0" applyFont="0" applyFill="0" applyBorder="0" applyAlignment="0" applyProtection="0"/>
    <xf numFmtId="164" fontId="91" fillId="0" borderId="0" applyFont="0" applyFill="0" applyBorder="0" applyAlignment="0" applyProtection="0"/>
    <xf numFmtId="245" fontId="28" fillId="0" borderId="0" applyFont="0" applyFill="0" applyBorder="0" applyAlignment="0" applyProtection="0"/>
    <xf numFmtId="14" fontId="30" fillId="44" borderId="0" applyFill="0" applyBorder="0" applyProtection="0">
      <alignment horizontal="right"/>
    </xf>
    <xf numFmtId="14" fontId="28" fillId="0" borderId="0">
      <alignment horizontal="right"/>
      <protection locked="0"/>
    </xf>
    <xf numFmtId="3" fontId="102" fillId="0" borderId="45">
      <protection locked="0"/>
    </xf>
    <xf numFmtId="37" fontId="103" fillId="38" borderId="0" applyFont="0" applyFill="0" applyBorder="0" applyAlignment="0" applyProtection="0">
      <alignment horizontal="center"/>
    </xf>
    <xf numFmtId="246" fontId="101" fillId="32" borderId="0" applyFont="0" applyFill="0" applyBorder="0" applyAlignment="0" applyProtection="0">
      <alignment vertical="center"/>
    </xf>
    <xf numFmtId="247" fontId="3" fillId="32" borderId="0" applyFont="0" applyFill="0" applyBorder="0" applyAlignment="0" applyProtection="0">
      <alignment vertical="center"/>
    </xf>
    <xf numFmtId="39" fontId="101" fillId="5" borderId="0" applyFont="0" applyFill="0" applyBorder="0" applyAlignment="0" applyProtection="0">
      <alignment vertical="center"/>
    </xf>
    <xf numFmtId="248" fontId="46" fillId="0" borderId="0"/>
    <xf numFmtId="164" fontId="94" fillId="0" borderId="0" applyAlignment="0"/>
    <xf numFmtId="164" fontId="3" fillId="0" borderId="0" applyFont="0" applyFill="0" applyBorder="0" applyAlignment="0" applyProtection="0"/>
    <xf numFmtId="43" fontId="3" fillId="0" borderId="0" applyFont="0" applyFill="0" applyBorder="0" applyAlignment="0" applyProtection="0"/>
    <xf numFmtId="249" fontId="3" fillId="0" borderId="0" applyFont="0" applyFill="0" applyBorder="0" applyAlignment="0" applyProtection="0"/>
    <xf numFmtId="164" fontId="104" fillId="0" borderId="0" applyFont="0" applyFill="0" applyBorder="0" applyAlignment="0" applyProtection="0"/>
    <xf numFmtId="250" fontId="3" fillId="0" borderId="0" applyFont="0" applyFill="0" applyBorder="0" applyAlignment="0" applyProtection="0"/>
    <xf numFmtId="251" fontId="69" fillId="0" borderId="0"/>
    <xf numFmtId="251" fontId="105" fillId="0" borderId="0">
      <protection locked="0"/>
    </xf>
    <xf numFmtId="7" fontId="69" fillId="0" borderId="0"/>
    <xf numFmtId="7" fontId="68" fillId="0" borderId="0"/>
    <xf numFmtId="252" fontId="3" fillId="0" borderId="46" applyNumberFormat="0" applyFont="0" applyFill="0" applyAlignment="0" applyProtection="0"/>
    <xf numFmtId="42" fontId="106" fillId="0" borderId="0" applyFill="0" applyBorder="0" applyAlignment="0" applyProtection="0"/>
    <xf numFmtId="164" fontId="107" fillId="0" borderId="47"/>
    <xf numFmtId="164" fontId="46" fillId="0" borderId="0" applyNumberFormat="0" applyAlignment="0">
      <alignment horizontal="left"/>
    </xf>
    <xf numFmtId="4" fontId="108" fillId="0" borderId="48">
      <alignment vertical="top" wrapText="1"/>
      <protection locked="0"/>
    </xf>
    <xf numFmtId="6" fontId="109" fillId="0" borderId="0">
      <alignment horizontal="right" vertical="top" wrapText="1"/>
      <protection locked="0"/>
    </xf>
    <xf numFmtId="164" fontId="3" fillId="0" borderId="0" applyFont="0" applyFill="0" applyBorder="0" applyAlignment="0" applyProtection="0"/>
    <xf numFmtId="0" fontId="17" fillId="0" borderId="0" applyNumberFormat="0" applyFill="0" applyBorder="0" applyAlignment="0" applyProtection="0"/>
    <xf numFmtId="164" fontId="110" fillId="0" borderId="0">
      <protection locked="0"/>
    </xf>
    <xf numFmtId="164" fontId="110" fillId="0" borderId="0">
      <protection locked="0"/>
    </xf>
    <xf numFmtId="164" fontId="111" fillId="0" borderId="0">
      <protection locked="0"/>
    </xf>
    <xf numFmtId="164" fontId="110" fillId="0" borderId="0">
      <protection locked="0"/>
    </xf>
    <xf numFmtId="164" fontId="110" fillId="0" borderId="0">
      <protection locked="0"/>
    </xf>
    <xf numFmtId="164" fontId="110" fillId="0" borderId="0">
      <protection locked="0"/>
    </xf>
    <xf numFmtId="164" fontId="111" fillId="0" borderId="0">
      <protection locked="0"/>
    </xf>
    <xf numFmtId="3" fontId="112" fillId="0" borderId="0" applyNumberFormat="0" applyFont="0" applyFill="0" applyBorder="0" applyAlignment="0" applyProtection="0">
      <alignment horizontal="left"/>
    </xf>
    <xf numFmtId="4" fontId="108" fillId="0" borderId="49" applyAlignment="0">
      <alignment vertical="top" wrapText="1"/>
      <protection locked="0"/>
    </xf>
    <xf numFmtId="239" fontId="98" fillId="0" borderId="0">
      <protection locked="0"/>
    </xf>
    <xf numFmtId="253" fontId="3" fillId="38" borderId="0" applyFont="0" applyFill="0" applyBorder="0" applyAlignment="0"/>
    <xf numFmtId="2" fontId="92" fillId="0" borderId="0" applyFont="0" applyFill="0" applyBorder="0" applyAlignment="0" applyProtection="0"/>
    <xf numFmtId="164" fontId="93" fillId="0" borderId="0"/>
    <xf numFmtId="164" fontId="93" fillId="0" borderId="0"/>
    <xf numFmtId="254" fontId="30" fillId="0" borderId="0" applyFill="0" applyBorder="0" applyProtection="0"/>
    <xf numFmtId="164" fontId="95" fillId="0" borderId="0"/>
    <xf numFmtId="164" fontId="113" fillId="0" borderId="0" applyNumberFormat="0" applyFill="0" applyBorder="0" applyAlignment="0" applyProtection="0"/>
    <xf numFmtId="164" fontId="44" fillId="0" borderId="0" applyNumberFormat="0" applyFill="0" applyBorder="0" applyAlignment="0" applyProtection="0"/>
    <xf numFmtId="232" fontId="68" fillId="5" borderId="1" applyFont="0" applyBorder="0" applyAlignment="0" applyProtection="0">
      <alignment vertical="top"/>
    </xf>
    <xf numFmtId="0" fontId="18" fillId="10" borderId="0" applyNumberFormat="0" applyBorder="0" applyAlignment="0" applyProtection="0"/>
    <xf numFmtId="43" fontId="114" fillId="0" borderId="0" applyNumberFormat="0" applyFill="0" applyBorder="0" applyAlignment="0" applyProtection="0">
      <alignment horizontal="center"/>
    </xf>
    <xf numFmtId="38" fontId="68" fillId="32" borderId="0" applyNumberFormat="0" applyBorder="0" applyAlignment="0" applyProtection="0"/>
    <xf numFmtId="38" fontId="68" fillId="32" borderId="0" applyNumberFormat="0" applyBorder="0" applyAlignment="0" applyProtection="0"/>
    <xf numFmtId="164" fontId="115" fillId="0" borderId="0" applyNumberFormat="0" applyFill="0" applyProtection="0">
      <alignment horizontal="left"/>
    </xf>
    <xf numFmtId="255" fontId="3" fillId="0" borderId="0" applyFont="0" applyFill="0" applyBorder="0" applyAlignment="0" applyProtection="0">
      <alignment horizontal="right"/>
    </xf>
    <xf numFmtId="164" fontId="116" fillId="0" borderId="0"/>
    <xf numFmtId="164" fontId="117" fillId="0" borderId="0"/>
    <xf numFmtId="164" fontId="118" fillId="1" borderId="0">
      <alignment horizontal="center"/>
    </xf>
    <xf numFmtId="164" fontId="119" fillId="0" borderId="0">
      <alignment horizontal="center"/>
    </xf>
    <xf numFmtId="164" fontId="5" fillId="45" borderId="0" applyNumberFormat="0" applyBorder="0" applyAlignment="0"/>
    <xf numFmtId="164" fontId="119" fillId="0" borderId="0">
      <alignment horizontal="center"/>
    </xf>
    <xf numFmtId="0" fontId="20" fillId="0" borderId="19"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0" applyNumberFormat="0" applyFill="0" applyBorder="0" applyAlignment="0" applyProtection="0"/>
    <xf numFmtId="229" fontId="120" fillId="0" borderId="0">
      <alignment horizontal="right"/>
    </xf>
    <xf numFmtId="229" fontId="120" fillId="0" borderId="0">
      <alignment horizontal="left"/>
    </xf>
    <xf numFmtId="164" fontId="5" fillId="0" borderId="12" applyNumberFormat="0" applyProtection="0"/>
    <xf numFmtId="164" fontId="121" fillId="0" borderId="0"/>
    <xf numFmtId="164" fontId="122" fillId="0" borderId="0" applyNumberFormat="0" applyFill="0" applyBorder="0" applyAlignment="0" applyProtection="0">
      <alignment horizontal="center"/>
    </xf>
    <xf numFmtId="164" fontId="123" fillId="0" borderId="0" applyNumberFormat="0" applyFill="0" applyBorder="0" applyAlignment="0" applyProtection="0">
      <alignment horizontal="center"/>
    </xf>
    <xf numFmtId="164" fontId="124" fillId="0" borderId="32">
      <alignment horizontal="center"/>
    </xf>
    <xf numFmtId="164" fontId="124" fillId="0" borderId="0">
      <alignment horizontal="center"/>
    </xf>
    <xf numFmtId="175" fontId="125" fillId="0" borderId="0" applyNumberFormat="0"/>
    <xf numFmtId="232" fontId="126" fillId="5" borderId="0" applyNumberFormat="0" applyBorder="0" applyAlignment="0" applyProtection="0">
      <protection locked="0"/>
    </xf>
    <xf numFmtId="10" fontId="76" fillId="0" borderId="0" applyNumberFormat="0" applyFill="0" applyBorder="0" applyAlignment="0" applyProtection="0">
      <alignment horizontal="right"/>
    </xf>
    <xf numFmtId="10" fontId="68" fillId="38" borderId="1" applyNumberFormat="0" applyBorder="0" applyAlignment="0" applyProtection="0"/>
    <xf numFmtId="10" fontId="68" fillId="38" borderId="1" applyNumberFormat="0" applyBorder="0" applyAlignment="0" applyProtection="0"/>
    <xf numFmtId="0" fontId="23" fillId="13" borderId="16" applyNumberFormat="0" applyAlignment="0" applyProtection="0"/>
    <xf numFmtId="8" fontId="68" fillId="38" borderId="0" applyFont="0" applyBorder="0" applyAlignment="0" applyProtection="0">
      <protection locked="0"/>
    </xf>
    <xf numFmtId="243" fontId="68" fillId="38" borderId="0" applyFont="0" applyBorder="0" applyAlignment="0" applyProtection="0">
      <protection locked="0"/>
    </xf>
    <xf numFmtId="253" fontId="68" fillId="38" borderId="0" applyFont="0" applyBorder="0" applyAlignment="0">
      <protection locked="0"/>
    </xf>
    <xf numFmtId="232" fontId="68" fillId="38" borderId="0">
      <protection locked="0"/>
    </xf>
    <xf numFmtId="256" fontId="68" fillId="38" borderId="0" applyFont="0" applyBorder="0" applyAlignment="0">
      <protection locked="0"/>
    </xf>
    <xf numFmtId="10" fontId="68" fillId="38" borderId="0">
      <protection locked="0"/>
    </xf>
    <xf numFmtId="232" fontId="127" fillId="38" borderId="0" applyNumberFormat="0" applyBorder="0" applyAlignment="0">
      <protection locked="0"/>
    </xf>
    <xf numFmtId="257" fontId="68" fillId="38" borderId="0" applyNumberFormat="0" applyFont="0" applyBorder="0" applyAlignment="0" applyProtection="0">
      <alignment horizontal="center"/>
      <protection locked="0"/>
    </xf>
    <xf numFmtId="166" fontId="68" fillId="38" borderId="12" applyNumberFormat="0" applyFont="0" applyAlignment="0" applyProtection="0">
      <alignment horizontal="center"/>
      <protection locked="0"/>
    </xf>
    <xf numFmtId="164" fontId="128" fillId="0" borderId="0" applyNumberFormat="0" applyFill="0" applyBorder="0" applyAlignment="0">
      <protection locked="0"/>
    </xf>
    <xf numFmtId="164" fontId="42" fillId="0" borderId="0" applyNumberFormat="0" applyFill="0" applyBorder="0" applyAlignment="0"/>
    <xf numFmtId="37" fontId="129" fillId="0" borderId="0" applyFill="0" applyBorder="0" applyAlignment="0" applyProtection="0"/>
    <xf numFmtId="37" fontId="89" fillId="0" borderId="0" applyFill="0" applyBorder="0" applyAlignment="0" applyProtection="0"/>
    <xf numFmtId="164" fontId="130" fillId="46" borderId="0" applyNumberFormat="0" applyFont="0" applyBorder="0" applyAlignment="0">
      <protection locked="0"/>
    </xf>
    <xf numFmtId="245" fontId="129" fillId="0" borderId="0" applyFill="0" applyBorder="0" applyAlignment="0" applyProtection="0"/>
    <xf numFmtId="245" fontId="89" fillId="0" borderId="0" applyFill="0" applyBorder="0" applyAlignment="0" applyProtection="0"/>
    <xf numFmtId="43" fontId="130" fillId="28" borderId="8" applyNumberFormat="0" applyFont="0" applyBorder="0" applyAlignment="0">
      <protection locked="0"/>
    </xf>
    <xf numFmtId="215" fontId="131" fillId="47" borderId="1" applyNumberFormat="0" applyFont="0" applyBorder="0" applyAlignment="0">
      <alignment horizontal="right"/>
    </xf>
    <xf numFmtId="215" fontId="132" fillId="47" borderId="1" applyNumberFormat="0" applyAlignment="0">
      <alignment horizontal="right"/>
    </xf>
    <xf numFmtId="215" fontId="131" fillId="47" borderId="1" applyNumberFormat="0" applyAlignment="0">
      <alignment horizontal="right"/>
    </xf>
    <xf numFmtId="40" fontId="28" fillId="0" borderId="0"/>
    <xf numFmtId="164" fontId="44" fillId="0" borderId="1" applyFill="0" applyBorder="0" applyProtection="0"/>
    <xf numFmtId="164" fontId="68" fillId="0" borderId="0" applyFill="0" applyBorder="0" applyProtection="0"/>
    <xf numFmtId="164" fontId="68" fillId="0" borderId="0" applyFill="0" applyBorder="0" applyProtection="0">
      <alignment horizontal="left"/>
    </xf>
    <xf numFmtId="258" fontId="68" fillId="0" borderId="0" applyFill="0" applyBorder="0" applyProtection="0">
      <alignment horizontal="centerContinuous"/>
    </xf>
    <xf numFmtId="258" fontId="68" fillId="0" borderId="0" applyFill="0" applyBorder="0" applyProtection="0">
      <alignment horizontal="center"/>
    </xf>
    <xf numFmtId="258" fontId="68" fillId="0" borderId="0" applyFill="0" applyBorder="0" applyProtection="0">
      <alignment horizontal="centerContinuous"/>
    </xf>
    <xf numFmtId="164" fontId="68" fillId="0" borderId="0" applyFill="0" applyBorder="0" applyProtection="0">
      <alignment horizontal="right"/>
    </xf>
    <xf numFmtId="164" fontId="68" fillId="0" borderId="0" applyFill="0" applyBorder="0" applyProtection="0"/>
    <xf numFmtId="164" fontId="133" fillId="0" borderId="5" applyFill="0" applyBorder="0" applyProtection="0"/>
    <xf numFmtId="164" fontId="44" fillId="0" borderId="8" applyFill="0" applyBorder="0" applyProtection="0">
      <alignment horizontal="center"/>
    </xf>
    <xf numFmtId="164" fontId="44" fillId="0" borderId="5" applyFill="0" applyBorder="0" applyProtection="0">
      <alignment horizontal="centerContinuous"/>
    </xf>
    <xf numFmtId="164" fontId="133" fillId="0" borderId="14" applyFill="0" applyBorder="0" applyProtection="0">
      <alignment horizontal="centerContinuous"/>
    </xf>
    <xf numFmtId="0" fontId="44" fillId="0" borderId="5" applyFill="0" applyBorder="0" applyProtection="0">
      <alignment horizontal="centerContinuous"/>
    </xf>
    <xf numFmtId="164" fontId="133" fillId="0" borderId="1" applyFill="0" applyBorder="0" applyProtection="0">
      <alignment horizontal="center"/>
    </xf>
    <xf numFmtId="164" fontId="133" fillId="0" borderId="1" applyFill="0" applyBorder="0" applyProtection="0">
      <alignment horizontal="center" wrapText="1"/>
    </xf>
    <xf numFmtId="0" fontId="133" fillId="0" borderId="1" applyFill="0" applyBorder="0" applyProtection="0">
      <alignment horizontal="center"/>
    </xf>
    <xf numFmtId="164" fontId="44" fillId="0" borderId="1" applyFill="0" applyBorder="0" applyProtection="0">
      <alignment horizontal="center" vertical="center"/>
    </xf>
    <xf numFmtId="0" fontId="44" fillId="0" borderId="8" applyFill="0" applyBorder="0" applyProtection="0">
      <alignment horizontal="center"/>
    </xf>
    <xf numFmtId="0" fontId="44" fillId="0" borderId="1" applyFill="0" applyBorder="0" applyProtection="0"/>
    <xf numFmtId="38" fontId="134" fillId="0" borderId="0"/>
    <xf numFmtId="38" fontId="135" fillId="0" borderId="0"/>
    <xf numFmtId="38" fontId="136" fillId="0" borderId="0"/>
    <xf numFmtId="38" fontId="137" fillId="0" borderId="0"/>
    <xf numFmtId="164" fontId="138" fillId="0" borderId="0"/>
    <xf numFmtId="164" fontId="138" fillId="0" borderId="0"/>
    <xf numFmtId="0" fontId="138" fillId="0" borderId="0"/>
    <xf numFmtId="164" fontId="3" fillId="32" borderId="0" applyNumberFormat="0" applyFill="0" applyBorder="0" applyAlignment="0"/>
    <xf numFmtId="259" fontId="69" fillId="0" borderId="0">
      <alignment horizontal="left"/>
    </xf>
    <xf numFmtId="164" fontId="56" fillId="0" borderId="0"/>
    <xf numFmtId="49" fontId="28" fillId="0" borderId="0" applyFill="0" applyBorder="0" applyProtection="0"/>
    <xf numFmtId="260" fontId="28" fillId="0" borderId="0" applyFill="0" applyBorder="0" applyProtection="0"/>
    <xf numFmtId="261" fontId="28" fillId="0" borderId="0" applyFill="0" applyBorder="0" applyProtection="0"/>
    <xf numFmtId="164" fontId="139" fillId="0" borderId="0"/>
    <xf numFmtId="262" fontId="3" fillId="0" borderId="0" applyFont="0" applyFill="0" applyBorder="0" applyAlignment="0" applyProtection="0"/>
    <xf numFmtId="164" fontId="68" fillId="32" borderId="0"/>
    <xf numFmtId="37" fontId="140" fillId="0" borderId="0" applyNumberFormat="0" applyFill="0" applyBorder="0" applyAlignment="0" applyProtection="0">
      <alignment horizontal="right"/>
    </xf>
    <xf numFmtId="0" fontId="24" fillId="0" borderId="22" applyNumberFormat="0" applyFill="0" applyAlignment="0" applyProtection="0"/>
    <xf numFmtId="164" fontId="138" fillId="0" borderId="0"/>
    <xf numFmtId="0" fontId="138" fillId="0" borderId="0"/>
    <xf numFmtId="164" fontId="138" fillId="0" borderId="0"/>
    <xf numFmtId="164" fontId="138" fillId="0" borderId="0"/>
    <xf numFmtId="42" fontId="141" fillId="0" borderId="1">
      <alignment horizontal="center" wrapText="1"/>
      <protection locked="0"/>
    </xf>
    <xf numFmtId="14" fontId="141" fillId="0" borderId="1">
      <alignment horizontal="center" wrapText="1"/>
      <protection locked="0"/>
    </xf>
    <xf numFmtId="230" fontId="86" fillId="3" borderId="1" applyNumberFormat="0">
      <alignment horizontal="center" wrapText="1"/>
      <protection locked="0"/>
    </xf>
    <xf numFmtId="2" fontId="141" fillId="0" borderId="1">
      <alignment horizontal="center" wrapText="1"/>
      <protection locked="0"/>
    </xf>
    <xf numFmtId="263" fontId="141" fillId="0" borderId="1">
      <alignment horizontal="center" wrapText="1"/>
      <protection locked="0"/>
    </xf>
    <xf numFmtId="1" fontId="141" fillId="0" borderId="1">
      <alignment horizontal="center" wrapText="1"/>
      <protection locked="0"/>
    </xf>
    <xf numFmtId="230" fontId="86" fillId="0" borderId="1" applyNumberFormat="0" applyFill="0">
      <alignment horizontal="center" wrapText="1"/>
      <protection locked="0"/>
    </xf>
    <xf numFmtId="230" fontId="141" fillId="0" borderId="1">
      <alignment horizontal="center" wrapText="1"/>
      <protection locked="0"/>
    </xf>
    <xf numFmtId="264" fontId="3" fillId="0" borderId="0" applyFont="0" applyFill="0" applyBorder="0" applyAlignment="0" applyProtection="0"/>
    <xf numFmtId="265" fontId="3" fillId="0" borderId="0" applyFont="0" applyFill="0" applyBorder="0" applyAlignment="0" applyProtection="0"/>
    <xf numFmtId="2" fontId="30" fillId="0" borderId="26" applyFont="0" applyFill="0" applyBorder="0" applyAlignment="0"/>
    <xf numFmtId="3" fontId="142" fillId="0" borderId="50" applyAlignment="0">
      <alignment vertical="top" wrapText="1"/>
      <protection locked="0"/>
    </xf>
    <xf numFmtId="14" fontId="43" fillId="0" borderId="0" applyFont="0" applyFill="0" applyBorder="0" applyAlignment="0" applyProtection="0"/>
    <xf numFmtId="164" fontId="143" fillId="0" borderId="32"/>
    <xf numFmtId="266" fontId="3" fillId="0" borderId="0" applyFont="0" applyFill="0" applyBorder="0" applyAlignment="0" applyProtection="0"/>
    <xf numFmtId="267" fontId="3" fillId="0" borderId="0" applyFont="0" applyFill="0" applyBorder="0" applyAlignment="0" applyProtection="0"/>
    <xf numFmtId="17" fontId="5" fillId="48" borderId="51">
      <alignment horizontal="center"/>
    </xf>
    <xf numFmtId="268" fontId="28" fillId="0" borderId="0" applyFont="0" applyFill="0" applyBorder="0" applyAlignment="0" applyProtection="0"/>
    <xf numFmtId="164" fontId="144" fillId="0" borderId="0">
      <alignment horizontal="centerContinuous"/>
    </xf>
    <xf numFmtId="269" fontId="3" fillId="0" borderId="12" applyFont="0" applyFill="0" applyBorder="0" applyProtection="0"/>
    <xf numFmtId="270" fontId="28" fillId="0" borderId="12" applyFont="0" applyFill="0" applyBorder="0" applyAlignment="0" applyProtection="0"/>
    <xf numFmtId="271" fontId="28" fillId="0" borderId="0"/>
    <xf numFmtId="269" fontId="3" fillId="0" borderId="0" applyFont="0" applyFill="0" applyBorder="0" applyAlignment="0" applyProtection="0"/>
    <xf numFmtId="270" fontId="28" fillId="0" borderId="0" applyFont="0" applyFill="0" applyBorder="0" applyAlignment="0" applyProtection="0"/>
    <xf numFmtId="213" fontId="72" fillId="0" borderId="0" applyFont="0" applyFill="0" applyBorder="0" applyAlignment="0" applyProtection="0"/>
    <xf numFmtId="272" fontId="3" fillId="0" borderId="0" applyFill="0" applyBorder="0" applyProtection="0">
      <alignment horizontal="right"/>
    </xf>
    <xf numFmtId="273" fontId="3" fillId="0" borderId="0" applyFont="0" applyFill="0" applyBorder="0" applyAlignment="0" applyProtection="0">
      <protection locked="0"/>
    </xf>
    <xf numFmtId="247" fontId="55" fillId="0" borderId="0" applyFont="0" applyFill="0" applyBorder="0" applyAlignment="0" applyProtection="0"/>
    <xf numFmtId="229" fontId="28" fillId="0" borderId="0"/>
    <xf numFmtId="274" fontId="66" fillId="33" borderId="0" applyNumberFormat="0">
      <alignment horizontal="right"/>
    </xf>
    <xf numFmtId="275" fontId="68" fillId="32" borderId="0" applyFont="0" applyBorder="0" applyAlignment="0" applyProtection="0">
      <alignment horizontal="right"/>
      <protection hidden="1"/>
    </xf>
    <xf numFmtId="0" fontId="27" fillId="28" borderId="0" applyNumberFormat="0" applyBorder="0" applyAlignment="0" applyProtection="0"/>
    <xf numFmtId="164" fontId="145" fillId="0" borderId="0"/>
    <xf numFmtId="37" fontId="146" fillId="0" borderId="0"/>
    <xf numFmtId="276" fontId="3" fillId="0" borderId="0"/>
    <xf numFmtId="164" fontId="79" fillId="5" borderId="0" applyNumberFormat="0" applyFont="0" applyAlignment="0">
      <alignment horizontal="centerContinuous"/>
    </xf>
    <xf numFmtId="277" fontId="103" fillId="0" borderId="0" applyFont="0">
      <alignment horizontal="right"/>
    </xf>
    <xf numFmtId="259" fontId="147" fillId="0" borderId="0"/>
    <xf numFmtId="164" fontId="147" fillId="0" borderId="0"/>
    <xf numFmtId="164" fontId="148" fillId="0" borderId="0"/>
    <xf numFmtId="164" fontId="148" fillId="0" borderId="0"/>
    <xf numFmtId="164" fontId="148" fillId="0" borderId="0"/>
    <xf numFmtId="164" fontId="148" fillId="0" borderId="0"/>
    <xf numFmtId="164" fontId="148" fillId="0" borderId="0"/>
    <xf numFmtId="164" fontId="148" fillId="0" borderId="0"/>
    <xf numFmtId="164" fontId="148" fillId="0" borderId="0"/>
    <xf numFmtId="38" fontId="68" fillId="0" borderId="0" applyFont="0" applyFill="0" applyBorder="0" applyAlignment="0"/>
    <xf numFmtId="232" fontId="3" fillId="0" borderId="0" applyFont="0" applyFill="0" applyBorder="0" applyAlignment="0"/>
    <xf numFmtId="40" fontId="68" fillId="0" borderId="0" applyFont="0" applyFill="0" applyBorder="0" applyAlignment="0"/>
    <xf numFmtId="278" fontId="68" fillId="0" borderId="0" applyFont="0" applyFill="0" applyBorder="0" applyAlignment="0"/>
    <xf numFmtId="164"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0" fontId="2" fillId="0" borderId="0"/>
    <xf numFmtId="0" fontId="40"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0" fontId="2" fillId="0" borderId="0"/>
    <xf numFmtId="0" fontId="40" fillId="0" borderId="0"/>
    <xf numFmtId="0" fontId="2" fillId="0" borderId="0"/>
    <xf numFmtId="0" fontId="40" fillId="0" borderId="0"/>
    <xf numFmtId="0" fontId="3" fillId="0" borderId="0"/>
    <xf numFmtId="0" fontId="3" fillId="0" borderId="0"/>
    <xf numFmtId="0" fontId="149"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0" fontId="3" fillId="0" borderId="0"/>
    <xf numFmtId="0" fontId="9"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9" fillId="0" borderId="0"/>
    <xf numFmtId="164" fontId="9" fillId="0" borderId="0"/>
    <xf numFmtId="164"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164" fontId="3" fillId="0" borderId="0"/>
    <xf numFmtId="164" fontId="3" fillId="0" borderId="0"/>
    <xf numFmtId="164" fontId="3" fillId="0" borderId="0"/>
    <xf numFmtId="0" fontId="3" fillId="0" borderId="0"/>
    <xf numFmtId="164" fontId="3" fillId="0" borderId="0"/>
    <xf numFmtId="164" fontId="12" fillId="0" borderId="0">
      <alignment vertical="top"/>
    </xf>
    <xf numFmtId="164" fontId="3" fillId="0" borderId="0"/>
    <xf numFmtId="164" fontId="3" fillId="0" borderId="0"/>
    <xf numFmtId="164" fontId="9"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2" fillId="0" borderId="0"/>
    <xf numFmtId="164" fontId="12" fillId="0" borderId="0">
      <alignment vertical="top"/>
    </xf>
    <xf numFmtId="164" fontId="40" fillId="0" borderId="0"/>
    <xf numFmtId="0" fontId="12" fillId="0" borderId="0">
      <alignment vertical="top"/>
    </xf>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68"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12" fillId="0" borderId="0">
      <alignment vertical="top"/>
    </xf>
    <xf numFmtId="164" fontId="3" fillId="0" borderId="0"/>
    <xf numFmtId="0" fontId="12" fillId="0" borderId="0">
      <alignment vertical="top"/>
    </xf>
    <xf numFmtId="164" fontId="3" fillId="0" borderId="0"/>
    <xf numFmtId="164" fontId="3" fillId="0" borderId="0"/>
    <xf numFmtId="0" fontId="3" fillId="0" borderId="0"/>
    <xf numFmtId="164" fontId="3" fillId="0" borderId="0"/>
    <xf numFmtId="164" fontId="3" fillId="0" borderId="0"/>
    <xf numFmtId="0" fontId="3" fillId="0" borderId="0"/>
    <xf numFmtId="164" fontId="56"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164" fontId="3" fillId="0" borderId="0"/>
    <xf numFmtId="164" fontId="3" fillId="0" borderId="0"/>
    <xf numFmtId="0" fontId="3" fillId="0" borderId="0"/>
    <xf numFmtId="232" fontId="101" fillId="0" borderId="0" applyNumberFormat="0" applyFill="0" applyBorder="0" applyAlignment="0" applyProtection="0"/>
    <xf numFmtId="279" fontId="68" fillId="0" borderId="0" applyFont="0" applyFill="0" applyBorder="0" applyAlignment="0" applyProtection="0"/>
    <xf numFmtId="229" fontId="150" fillId="0" borderId="0"/>
    <xf numFmtId="175" fontId="71" fillId="0" borderId="0">
      <alignment horizontal="left"/>
      <protection locked="0"/>
    </xf>
    <xf numFmtId="175" fontId="79" fillId="0" borderId="0">
      <alignment horizontal="left"/>
      <protection locked="0"/>
    </xf>
    <xf numFmtId="164" fontId="72" fillId="0" borderId="0"/>
    <xf numFmtId="164" fontId="151" fillId="0" borderId="0" applyFill="0" applyBorder="0" applyAlignment="0" applyProtection="0"/>
    <xf numFmtId="37" fontId="152" fillId="0" borderId="0" applyNumberFormat="0" applyFont="0" applyFill="0" applyBorder="0" applyAlignment="0" applyProtection="0"/>
    <xf numFmtId="0" fontId="40" fillId="29" borderId="23" applyNumberFormat="0" applyFont="0" applyAlignment="0" applyProtection="0"/>
    <xf numFmtId="164" fontId="108" fillId="0" borderId="0">
      <alignment vertical="center" wrapText="1"/>
      <protection locked="0"/>
    </xf>
    <xf numFmtId="1" fontId="105" fillId="0" borderId="0">
      <alignment horizontal="right"/>
      <protection locked="0"/>
    </xf>
    <xf numFmtId="213" fontId="153" fillId="0" borderId="0">
      <alignment horizontal="right"/>
      <protection locked="0"/>
    </xf>
    <xf numFmtId="175" fontId="105" fillId="0" borderId="0">
      <protection locked="0"/>
    </xf>
    <xf numFmtId="2" fontId="153" fillId="0" borderId="0">
      <alignment horizontal="right"/>
      <protection locked="0"/>
    </xf>
    <xf numFmtId="2" fontId="105" fillId="0" borderId="0">
      <alignment horizontal="right"/>
      <protection locked="0"/>
    </xf>
    <xf numFmtId="1" fontId="154" fillId="0" borderId="0" applyFill="0" applyBorder="0" applyProtection="0"/>
    <xf numFmtId="2" fontId="44" fillId="0" borderId="1" applyFill="0" applyBorder="0" applyProtection="0"/>
    <xf numFmtId="10" fontId="44" fillId="0" borderId="1" applyFill="0" applyBorder="0" applyProtection="0"/>
    <xf numFmtId="1" fontId="155" fillId="0" borderId="0" applyFill="0" applyBorder="0" applyProtection="0"/>
    <xf numFmtId="164" fontId="68" fillId="0" borderId="0" applyNumberFormat="0" applyFill="0" applyBorder="0" applyAlignment="0" applyProtection="0"/>
    <xf numFmtId="164" fontId="101" fillId="0" borderId="0" applyNumberFormat="0" applyFill="0" applyBorder="0" applyAlignment="0" applyProtection="0"/>
    <xf numFmtId="164" fontId="95" fillId="0" borderId="0" applyNumberFormat="0" applyFill="0" applyBorder="0" applyAlignment="0" applyProtection="0"/>
    <xf numFmtId="164" fontId="156" fillId="0" borderId="0" applyNumberFormat="0" applyFill="0" applyBorder="0" applyAlignment="0" applyProtection="0"/>
    <xf numFmtId="164" fontId="95" fillId="0" borderId="0" applyNumberFormat="0" applyFill="0" applyBorder="0" applyAlignment="0" applyProtection="0"/>
    <xf numFmtId="280" fontId="54" fillId="0" borderId="0" applyFont="0" applyFill="0" applyBorder="0" applyAlignment="0" applyProtection="0"/>
    <xf numFmtId="281" fontId="54" fillId="0" borderId="0" applyFont="0" applyFill="0" applyBorder="0" applyAlignment="0" applyProtection="0"/>
    <xf numFmtId="164" fontId="157" fillId="0" borderId="0">
      <alignment horizontal="left" vertical="top"/>
      <protection locked="0"/>
    </xf>
    <xf numFmtId="0" fontId="29" fillId="26" borderId="24" applyNumberFormat="0" applyAlignment="0" applyProtection="0"/>
    <xf numFmtId="4" fontId="12" fillId="5" borderId="0">
      <alignment horizontal="right"/>
    </xf>
    <xf numFmtId="164" fontId="158" fillId="5" borderId="0">
      <alignment horizontal="center" vertical="center"/>
    </xf>
    <xf numFmtId="164" fontId="7" fillId="5" borderId="10"/>
    <xf numFmtId="164" fontId="158" fillId="5" borderId="0" applyBorder="0">
      <alignment horizontal="centerContinuous"/>
    </xf>
    <xf numFmtId="164" fontId="159" fillId="5" borderId="0" applyBorder="0">
      <alignment horizontal="centerContinuous"/>
    </xf>
    <xf numFmtId="164" fontId="19" fillId="0" borderId="0" applyNumberFormat="0" applyFill="0" applyBorder="0" applyAlignment="0" applyProtection="0"/>
    <xf numFmtId="164" fontId="160" fillId="0" borderId="0" applyProtection="0">
      <alignment horizontal="left"/>
    </xf>
    <xf numFmtId="164" fontId="160" fillId="0" borderId="0" applyFill="0" applyBorder="0" applyProtection="0">
      <alignment horizontal="left"/>
    </xf>
    <xf numFmtId="164" fontId="161" fillId="0" borderId="0" applyFill="0" applyBorder="0" applyProtection="0">
      <alignment horizontal="left"/>
    </xf>
    <xf numFmtId="0" fontId="160" fillId="0" borderId="0" applyProtection="0">
      <alignment horizontal="left"/>
    </xf>
    <xf numFmtId="1" fontId="162" fillId="0" borderId="0" applyProtection="0">
      <alignment horizontal="right" vertical="center"/>
    </xf>
    <xf numFmtId="175" fontId="5" fillId="0" borderId="0"/>
    <xf numFmtId="164" fontId="104" fillId="0" borderId="52" applyNumberFormat="0" applyAlignment="0" applyProtection="0"/>
    <xf numFmtId="164" fontId="28" fillId="49" borderId="0" applyNumberFormat="0" applyFont="0" applyBorder="0" applyAlignment="0" applyProtection="0"/>
    <xf numFmtId="164" fontId="68" fillId="50" borderId="11" applyNumberFormat="0" applyFont="0" applyBorder="0" applyAlignment="0" applyProtection="0">
      <alignment horizontal="center"/>
    </xf>
    <xf numFmtId="164" fontId="68" fillId="7" borderId="11" applyNumberFormat="0" applyFont="0" applyBorder="0" applyAlignment="0" applyProtection="0">
      <alignment horizontal="center"/>
    </xf>
    <xf numFmtId="164" fontId="28" fillId="0" borderId="53" applyNumberFormat="0" applyAlignment="0" applyProtection="0"/>
    <xf numFmtId="164" fontId="28" fillId="0" borderId="54" applyNumberFormat="0" applyAlignment="0" applyProtection="0"/>
    <xf numFmtId="164" fontId="104" fillId="0" borderId="55" applyNumberFormat="0" applyAlignment="0" applyProtection="0"/>
    <xf numFmtId="282" fontId="3" fillId="0" borderId="0" applyFont="0" applyFill="0" applyBorder="0" applyAlignment="0" applyProtection="0"/>
    <xf numFmtId="165" fontId="3" fillId="0" borderId="0"/>
    <xf numFmtId="14" fontId="69" fillId="0" borderId="0">
      <alignment horizontal="center" wrapText="1"/>
      <protection locked="0"/>
    </xf>
    <xf numFmtId="166" fontId="69" fillId="0" borderId="0">
      <alignment horizontal="right"/>
    </xf>
    <xf numFmtId="164" fontId="93" fillId="0" borderId="0"/>
    <xf numFmtId="37" fontId="28" fillId="0" borderId="0" applyFont="0" applyFill="0" applyBorder="0" applyAlignment="0" applyProtection="0">
      <protection locked="0"/>
    </xf>
    <xf numFmtId="10" fontId="28" fillId="0" borderId="0" applyFont="0" applyFill="0" applyBorder="0" applyAlignment="0" applyProtection="0">
      <protection locked="0"/>
    </xf>
    <xf numFmtId="283" fontId="3" fillId="0" borderId="0" applyFont="0" applyFill="0" applyBorder="0" applyAlignment="0"/>
    <xf numFmtId="256" fontId="68" fillId="0" borderId="0" applyFont="0" applyFill="0" applyBorder="0" applyAlignment="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 fillId="0" borderId="0" applyFont="0" applyFill="0" applyBorder="0" applyAlignment="0" applyProtection="0"/>
    <xf numFmtId="9" fontId="40" fillId="0" borderId="0" applyFont="0" applyFill="0" applyBorder="0" applyAlignment="0" applyProtection="0"/>
    <xf numFmtId="9" fontId="14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84" fontId="66" fillId="33" borderId="0">
      <alignment horizontal="right"/>
    </xf>
    <xf numFmtId="285" fontId="69" fillId="0" borderId="0" applyFont="0" applyFill="0" applyBorder="0" applyProtection="0">
      <alignment horizontal="right"/>
    </xf>
    <xf numFmtId="164" fontId="96" fillId="0" borderId="0" applyFont="0" applyFill="0" applyBorder="0" applyAlignment="0" applyProtection="0"/>
    <xf numFmtId="286" fontId="3" fillId="0" borderId="0" applyFont="0" applyFill="0" applyBorder="0" applyAlignment="0" applyProtection="0"/>
    <xf numFmtId="287" fontId="3" fillId="0" borderId="0" applyFont="0" applyFill="0" applyBorder="0" applyAlignment="0" applyProtection="0"/>
    <xf numFmtId="166" fontId="69" fillId="0" borderId="0"/>
    <xf numFmtId="166" fontId="105" fillId="0" borderId="0"/>
    <xf numFmtId="10" fontId="69" fillId="0" borderId="0"/>
    <xf numFmtId="10" fontId="105" fillId="0" borderId="0">
      <protection locked="0"/>
    </xf>
    <xf numFmtId="9" fontId="3" fillId="0" borderId="0"/>
    <xf numFmtId="288" fontId="68" fillId="0" borderId="0" applyFont="0" applyFill="0" applyBorder="0" applyAlignment="0" applyProtection="0"/>
    <xf numFmtId="289" fontId="66" fillId="0" borderId="0">
      <alignment horizontal="right"/>
    </xf>
    <xf numFmtId="290" fontId="30" fillId="0" borderId="0" applyFill="0" applyBorder="0" applyProtection="0"/>
    <xf numFmtId="291" fontId="28" fillId="0" borderId="0"/>
    <xf numFmtId="292" fontId="28" fillId="0" borderId="0"/>
    <xf numFmtId="15" fontId="3" fillId="0" borderId="0" applyProtection="0">
      <alignment horizontal="right"/>
    </xf>
    <xf numFmtId="15" fontId="3" fillId="0" borderId="0">
      <alignment horizontal="right"/>
      <protection locked="0"/>
    </xf>
    <xf numFmtId="37" fontId="42" fillId="51" borderId="0" applyNumberFormat="0" applyFont="0" applyFill="0" applyBorder="0" applyAlignment="0" applyProtection="0"/>
    <xf numFmtId="164" fontId="101" fillId="32" borderId="1" applyNumberFormat="0" applyFont="0" applyAlignment="0" applyProtection="0"/>
    <xf numFmtId="257" fontId="68" fillId="32" borderId="0" applyNumberFormat="0" applyFont="0" applyBorder="0" applyAlignment="0" applyProtection="0">
      <alignment horizontal="center"/>
      <protection locked="0"/>
    </xf>
    <xf numFmtId="164" fontId="163" fillId="0" borderId="0">
      <alignment vertical="center" wrapText="1"/>
      <protection locked="0"/>
    </xf>
    <xf numFmtId="235" fontId="131" fillId="52" borderId="1">
      <alignment horizontal="right"/>
    </xf>
    <xf numFmtId="164" fontId="56" fillId="0" borderId="0" applyNumberFormat="0" applyFont="0" applyFill="0" applyBorder="0" applyAlignment="0" applyProtection="0">
      <alignment horizontal="left"/>
    </xf>
    <xf numFmtId="15" fontId="56" fillId="0" borderId="0" applyFont="0" applyFill="0" applyBorder="0" applyAlignment="0" applyProtection="0"/>
    <xf numFmtId="4" fontId="56" fillId="0" borderId="0" applyFont="0" applyFill="0" applyBorder="0" applyAlignment="0" applyProtection="0"/>
    <xf numFmtId="164" fontId="164" fillId="0" borderId="32">
      <alignment horizontal="center"/>
    </xf>
    <xf numFmtId="3" fontId="56" fillId="0" borderId="0" applyFont="0" applyFill="0" applyBorder="0" applyAlignment="0" applyProtection="0"/>
    <xf numFmtId="164" fontId="56" fillId="53" borderId="0" applyNumberFormat="0" applyFont="0" applyBorder="0" applyAlignment="0" applyProtection="0"/>
    <xf numFmtId="164" fontId="165" fillId="0" borderId="0">
      <alignment horizontal="centerContinuous"/>
    </xf>
    <xf numFmtId="175" fontId="28" fillId="0" borderId="0">
      <alignment vertical="top"/>
    </xf>
    <xf numFmtId="164" fontId="89" fillId="0" borderId="0" applyNumberFormat="0" applyFill="0" applyBorder="0" applyAlignment="0" applyProtection="0">
      <alignment horizontal="left"/>
      <protection locked="0"/>
    </xf>
    <xf numFmtId="232" fontId="166" fillId="0" borderId="0" applyNumberFormat="0" applyFill="0" applyBorder="0" applyAlignment="0" applyProtection="0">
      <alignment horizontal="left"/>
    </xf>
    <xf numFmtId="164" fontId="167" fillId="54" borderId="0" applyNumberFormat="0" applyFont="0" applyBorder="0" applyAlignment="0">
      <alignment horizontal="center"/>
    </xf>
    <xf numFmtId="37" fontId="68" fillId="55" borderId="8" applyNumberFormat="0" applyFont="0" applyBorder="0" applyAlignment="0">
      <alignment horizontal="center"/>
    </xf>
    <xf numFmtId="164" fontId="5" fillId="34" borderId="0"/>
    <xf numFmtId="164" fontId="168" fillId="0" borderId="0" applyNumberFormat="0" applyFont="0" applyBorder="0" applyAlignment="0"/>
    <xf numFmtId="164" fontId="150" fillId="0" borderId="37">
      <alignment horizontal="centerContinuous"/>
    </xf>
    <xf numFmtId="164" fontId="150" fillId="0" borderId="37">
      <alignment horizontal="centerContinuous"/>
    </xf>
    <xf numFmtId="0" fontId="150" fillId="0" borderId="37">
      <alignment horizontal="centerContinuous"/>
    </xf>
    <xf numFmtId="164" fontId="150" fillId="0" borderId="37">
      <alignment horizontal="centerContinuous"/>
    </xf>
    <xf numFmtId="164" fontId="150" fillId="0" borderId="37">
      <alignment horizontal="centerContinuous"/>
    </xf>
    <xf numFmtId="164" fontId="150" fillId="0" borderId="37">
      <alignment horizontal="centerContinuous"/>
    </xf>
    <xf numFmtId="0" fontId="150" fillId="0" borderId="37">
      <alignment horizontal="centerContinuous"/>
    </xf>
    <xf numFmtId="164" fontId="150" fillId="0" borderId="37">
      <alignment horizontal="centerContinuous"/>
    </xf>
    <xf numFmtId="164" fontId="150" fillId="0" borderId="37">
      <alignment horizontal="centerContinuous"/>
    </xf>
    <xf numFmtId="164" fontId="150" fillId="0" borderId="37">
      <alignment horizontal="centerContinuous"/>
    </xf>
    <xf numFmtId="0" fontId="150" fillId="0" borderId="37">
      <alignment horizontal="centerContinuous"/>
    </xf>
    <xf numFmtId="164" fontId="150" fillId="0" borderId="37">
      <alignment horizontal="centerContinuous"/>
    </xf>
    <xf numFmtId="164" fontId="150" fillId="0" borderId="37">
      <alignment horizontal="centerContinuous"/>
    </xf>
    <xf numFmtId="164" fontId="150" fillId="0" borderId="37">
      <alignment horizontal="centerContinuous"/>
    </xf>
    <xf numFmtId="0" fontId="150" fillId="0" borderId="37">
      <alignment horizontal="centerContinuous"/>
    </xf>
    <xf numFmtId="164" fontId="150" fillId="0" borderId="37">
      <alignment horizontal="centerContinuous"/>
    </xf>
    <xf numFmtId="164" fontId="150" fillId="0" borderId="37">
      <alignment horizontal="centerContinuous"/>
    </xf>
    <xf numFmtId="164" fontId="150" fillId="0" borderId="37">
      <alignment horizontal="centerContinuous"/>
    </xf>
    <xf numFmtId="0" fontId="150" fillId="0" borderId="37">
      <alignment horizontal="centerContinuous"/>
    </xf>
    <xf numFmtId="164" fontId="150" fillId="0" borderId="37">
      <alignment horizontal="centerContinuous"/>
    </xf>
    <xf numFmtId="164" fontId="150" fillId="0" borderId="37">
      <alignment horizontal="centerContinuous"/>
    </xf>
    <xf numFmtId="0" fontId="150" fillId="0" borderId="37">
      <alignment horizontal="centerContinuous"/>
    </xf>
    <xf numFmtId="164" fontId="150" fillId="0" borderId="37">
      <alignment horizontal="centerContinuous"/>
    </xf>
    <xf numFmtId="164" fontId="150" fillId="0" borderId="37">
      <alignment horizontal="centerContinuous"/>
    </xf>
    <xf numFmtId="164" fontId="169" fillId="0" borderId="56">
      <alignment vertical="center"/>
    </xf>
    <xf numFmtId="164" fontId="170" fillId="0" borderId="57"/>
    <xf numFmtId="3" fontId="108" fillId="0" borderId="3" applyAlignment="0">
      <alignment vertical="top" wrapText="1"/>
      <protection locked="0"/>
    </xf>
    <xf numFmtId="215" fontId="122" fillId="1" borderId="0" applyNumberFormat="0" applyBorder="0" applyAlignment="0" applyProtection="0"/>
    <xf numFmtId="164" fontId="28" fillId="33" borderId="0" applyNumberFormat="0" applyFont="0" applyBorder="0" applyAlignment="0" applyProtection="0"/>
    <xf numFmtId="164" fontId="167" fillId="1" borderId="6" applyNumberFormat="0" applyFont="0" applyAlignment="0">
      <alignment horizontal="center"/>
    </xf>
    <xf numFmtId="229" fontId="150" fillId="56" borderId="0" applyNumberFormat="0" applyFont="0" applyBorder="0" applyAlignment="0" applyProtection="0"/>
    <xf numFmtId="164" fontId="5" fillId="0" borderId="0" applyNumberFormat="0" applyProtection="0"/>
    <xf numFmtId="1" fontId="3" fillId="0" borderId="0"/>
    <xf numFmtId="42" fontId="81" fillId="0" borderId="0" applyFill="0" applyBorder="0" applyAlignment="0" applyProtection="0"/>
    <xf numFmtId="164" fontId="171" fillId="0" borderId="0"/>
    <xf numFmtId="164" fontId="171" fillId="0" borderId="0" applyNumberFormat="0" applyFill="0" applyBorder="0" applyAlignment="0">
      <alignment horizontal="center"/>
    </xf>
    <xf numFmtId="166" fontId="172" fillId="0" borderId="37"/>
    <xf numFmtId="164" fontId="3" fillId="0" borderId="0"/>
    <xf numFmtId="217" fontId="3" fillId="0" borderId="0" applyFont="0" applyFill="0" applyBorder="0" applyAlignment="0" applyProtection="0"/>
    <xf numFmtId="292" fontId="3" fillId="0" borderId="0" applyFont="0" applyFill="0" applyBorder="0" applyAlignment="0" applyProtection="0"/>
    <xf numFmtId="7" fontId="122" fillId="0" borderId="2" applyFont="0" applyFill="0" applyBorder="0" applyProtection="0"/>
    <xf numFmtId="164" fontId="12" fillId="0" borderId="0">
      <alignment vertical="top"/>
    </xf>
    <xf numFmtId="164" fontId="12" fillId="0" borderId="0">
      <alignment vertical="top"/>
    </xf>
    <xf numFmtId="0" fontId="12" fillId="0" borderId="0">
      <alignment vertical="top"/>
    </xf>
    <xf numFmtId="164" fontId="3" fillId="0" borderId="0">
      <alignment vertical="top"/>
    </xf>
    <xf numFmtId="164" fontId="173" fillId="33" borderId="58" applyNumberFormat="0" applyProtection="0">
      <alignment horizontal="center"/>
    </xf>
    <xf numFmtId="164" fontId="173" fillId="57" borderId="58" applyNumberFormat="0" applyProtection="0">
      <alignment horizontal="center" vertical="center" wrapText="1"/>
    </xf>
    <xf numFmtId="164" fontId="174" fillId="0" borderId="58" applyNumberFormat="0" applyFill="0" applyProtection="0">
      <alignment wrapText="1"/>
    </xf>
    <xf numFmtId="8" fontId="174" fillId="0" borderId="58" applyFill="0" applyAlignment="0" applyProtection="0"/>
    <xf numFmtId="9" fontId="174" fillId="0" borderId="58" applyFill="0" applyAlignment="0" applyProtection="0"/>
    <xf numFmtId="293" fontId="174" fillId="0" borderId="58" applyFill="0" applyProtection="0">
      <alignment horizontal="left"/>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3" fillId="0" borderId="0">
      <alignment vertical="top"/>
    </xf>
    <xf numFmtId="164" fontId="12" fillId="0" borderId="0" applyNumberFormat="0" applyBorder="0" applyAlignment="0"/>
    <xf numFmtId="164" fontId="175" fillId="0" borderId="0" applyNumberFormat="0" applyBorder="0" applyAlignment="0"/>
    <xf numFmtId="164" fontId="7" fillId="0" borderId="0" applyNumberFormat="0" applyBorder="0" applyAlignment="0"/>
    <xf numFmtId="164" fontId="176" fillId="0" borderId="0" applyNumberFormat="0" applyBorder="0" applyAlignment="0"/>
    <xf numFmtId="164" fontId="177" fillId="0" borderId="0" applyNumberFormat="0" applyBorder="0" applyAlignment="0"/>
    <xf numFmtId="164" fontId="158" fillId="0" borderId="0" applyNumberFormat="0" applyBorder="0" applyAlignment="0"/>
    <xf numFmtId="164" fontId="143" fillId="0" borderId="0"/>
    <xf numFmtId="164" fontId="104" fillId="0" borderId="0" applyNumberFormat="0" applyFill="0" applyBorder="0" applyAlignment="0" applyProtection="0">
      <alignment horizontal="left"/>
    </xf>
    <xf numFmtId="164" fontId="178" fillId="0" borderId="59" applyNumberFormat="0"/>
    <xf numFmtId="8" fontId="5" fillId="0" borderId="60" applyProtection="0"/>
    <xf numFmtId="164" fontId="179" fillId="0" borderId="9"/>
    <xf numFmtId="164" fontId="101" fillId="32" borderId="0" applyNumberFormat="0" applyFont="0" applyBorder="0" applyAlignment="0" applyProtection="0"/>
    <xf numFmtId="164" fontId="3" fillId="0" borderId="0"/>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6" fontId="66" fillId="0" borderId="0"/>
    <xf numFmtId="166" fontId="66" fillId="0" borderId="0"/>
    <xf numFmtId="166" fontId="66" fillId="0" borderId="0"/>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0" fontId="3" fillId="0" borderId="0"/>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0" fontId="79" fillId="0" borderId="12">
      <alignment horizontal="center"/>
    </xf>
    <xf numFmtId="164" fontId="79" fillId="0" borderId="12">
      <alignment horizontal="center"/>
    </xf>
    <xf numFmtId="164" fontId="79" fillId="0" borderId="12">
      <alignment horizontal="center"/>
    </xf>
    <xf numFmtId="164" fontId="3" fillId="0" borderId="0"/>
    <xf numFmtId="164" fontId="3" fillId="0" borderId="0"/>
    <xf numFmtId="164" fontId="79" fillId="0" borderId="37">
      <alignment horizontal="centerContinuous"/>
    </xf>
    <xf numFmtId="164" fontId="79" fillId="0" borderId="37">
      <alignment horizontal="centerContinuous"/>
    </xf>
    <xf numFmtId="0" fontId="79" fillId="0" borderId="37">
      <alignment horizontal="centerContinuous"/>
    </xf>
    <xf numFmtId="164" fontId="79" fillId="0" borderId="37">
      <alignment horizontal="centerContinuous"/>
    </xf>
    <xf numFmtId="164" fontId="79" fillId="0" borderId="37">
      <alignment horizontal="centerContinuous"/>
    </xf>
    <xf numFmtId="164" fontId="79" fillId="0" borderId="37">
      <alignment horizontal="centerContinuous"/>
    </xf>
    <xf numFmtId="0" fontId="79" fillId="0" borderId="37">
      <alignment horizontal="centerContinuous"/>
    </xf>
    <xf numFmtId="164" fontId="79" fillId="0" borderId="37">
      <alignment horizontal="centerContinuous"/>
    </xf>
    <xf numFmtId="164" fontId="79" fillId="0" borderId="37">
      <alignment horizontal="centerContinuous"/>
    </xf>
    <xf numFmtId="164" fontId="79" fillId="0" borderId="37">
      <alignment horizontal="centerContinuous"/>
    </xf>
    <xf numFmtId="0" fontId="79" fillId="0" borderId="37">
      <alignment horizontal="centerContinuous"/>
    </xf>
    <xf numFmtId="164" fontId="79" fillId="0" borderId="37">
      <alignment horizontal="centerContinuous"/>
    </xf>
    <xf numFmtId="164" fontId="79" fillId="0" borderId="37">
      <alignment horizontal="centerContinuous"/>
    </xf>
    <xf numFmtId="164" fontId="79" fillId="0" borderId="37">
      <alignment horizontal="centerContinuous"/>
    </xf>
    <xf numFmtId="0" fontId="79" fillId="0" borderId="37">
      <alignment horizontal="centerContinuous"/>
    </xf>
    <xf numFmtId="164" fontId="79" fillId="0" borderId="37">
      <alignment horizontal="centerContinuous"/>
    </xf>
    <xf numFmtId="164" fontId="79" fillId="0" borderId="37">
      <alignment horizontal="centerContinuous"/>
    </xf>
    <xf numFmtId="164" fontId="79" fillId="0" borderId="37">
      <alignment horizontal="centerContinuous"/>
    </xf>
    <xf numFmtId="0" fontId="79" fillId="0" borderId="37">
      <alignment horizontal="centerContinuous"/>
    </xf>
    <xf numFmtId="164" fontId="79" fillId="0" borderId="37">
      <alignment horizontal="centerContinuous"/>
    </xf>
    <xf numFmtId="164" fontId="79" fillId="0" borderId="37">
      <alignment horizontal="centerContinuous"/>
    </xf>
    <xf numFmtId="0" fontId="79" fillId="0" borderId="37">
      <alignment horizontal="centerContinuous"/>
    </xf>
    <xf numFmtId="164" fontId="79" fillId="0" borderId="37">
      <alignment horizontal="centerContinuous"/>
    </xf>
    <xf numFmtId="164" fontId="79" fillId="0" borderId="37">
      <alignment horizontal="centerContinuous"/>
    </xf>
    <xf numFmtId="166" fontId="66" fillId="0" borderId="0"/>
    <xf numFmtId="164" fontId="45" fillId="0" borderId="0" applyFill="0" applyBorder="0" applyProtection="0">
      <alignment horizontal="center" vertical="center"/>
    </xf>
    <xf numFmtId="3" fontId="180" fillId="0" borderId="0" applyFont="0" applyBorder="0" applyAlignment="0"/>
    <xf numFmtId="164" fontId="181" fillId="0" borderId="0" applyBorder="0" applyProtection="0">
      <alignment vertical="center"/>
    </xf>
    <xf numFmtId="252" fontId="3" fillId="0" borderId="12" applyBorder="0" applyProtection="0">
      <alignment horizontal="right" vertical="center"/>
    </xf>
    <xf numFmtId="164" fontId="182" fillId="58" borderId="0" applyBorder="0" applyProtection="0">
      <alignment horizontal="centerContinuous" vertical="center"/>
    </xf>
    <xf numFmtId="164" fontId="182" fillId="59" borderId="12" applyBorder="0" applyProtection="0">
      <alignment horizontal="centerContinuous" vertical="center"/>
    </xf>
    <xf numFmtId="164" fontId="3" fillId="0" borderId="0" applyBorder="0" applyProtection="0">
      <alignment vertical="center"/>
    </xf>
    <xf numFmtId="164" fontId="45" fillId="0" borderId="0" applyFill="0" applyBorder="0" applyProtection="0"/>
    <xf numFmtId="164" fontId="72" fillId="0" borderId="0"/>
    <xf numFmtId="164" fontId="5" fillId="0" borderId="0" applyFill="0" applyBorder="0" applyProtection="0">
      <alignment horizontal="left"/>
    </xf>
    <xf numFmtId="164" fontId="183" fillId="0" borderId="9" applyFill="0" applyBorder="0" applyProtection="0">
      <alignment horizontal="left" vertical="top"/>
    </xf>
    <xf numFmtId="164" fontId="104" fillId="0" borderId="0">
      <alignment horizontal="centerContinuous"/>
    </xf>
    <xf numFmtId="164" fontId="40" fillId="5" borderId="3" applyNumberFormat="0" applyFont="0" applyFill="0" applyAlignment="0" applyProtection="0">
      <protection locked="0"/>
    </xf>
    <xf numFmtId="164" fontId="184" fillId="0" borderId="0" applyFill="0" applyBorder="0" applyProtection="0">
      <alignment horizontal="center" vertical="center"/>
    </xf>
    <xf numFmtId="164" fontId="40" fillId="5" borderId="61" applyNumberFormat="0" applyFont="0" applyFill="0" applyAlignment="0" applyProtection="0">
      <protection locked="0"/>
    </xf>
    <xf numFmtId="164" fontId="185" fillId="0" borderId="0" applyFill="0" applyBorder="0" applyProtection="0">
      <alignment vertical="top"/>
    </xf>
    <xf numFmtId="164" fontId="186" fillId="0" borderId="0" applyFill="0" applyBorder="0" applyProtection="0">
      <alignment vertical="center"/>
    </xf>
    <xf numFmtId="164" fontId="79" fillId="0" borderId="0" applyFill="0" applyBorder="0" applyProtection="0"/>
    <xf numFmtId="164" fontId="187" fillId="0" borderId="0"/>
    <xf numFmtId="294" fontId="188" fillId="0" borderId="0" applyFont="0" applyFill="0" applyBorder="0" applyProtection="0">
      <alignment horizontal="left"/>
    </xf>
    <xf numFmtId="295" fontId="188" fillId="0" borderId="0" applyFont="0" applyFill="0" applyBorder="0" applyProtection="0">
      <alignment horizontal="left"/>
    </xf>
    <xf numFmtId="164" fontId="189" fillId="0" borderId="0"/>
    <xf numFmtId="229" fontId="105" fillId="0" borderId="0">
      <alignment horizontal="left"/>
      <protection locked="0"/>
    </xf>
    <xf numFmtId="164" fontId="44" fillId="0" borderId="1" applyFill="0" applyBorder="0" applyProtection="0">
      <alignment horizontal="center"/>
    </xf>
    <xf numFmtId="164" fontId="190" fillId="0" borderId="0"/>
    <xf numFmtId="164" fontId="43" fillId="0" borderId="0" applyNumberFormat="0" applyFont="0" applyFill="0" applyBorder="0" applyProtection="0">
      <alignment horizontal="left" vertical="top" wrapText="1"/>
    </xf>
    <xf numFmtId="164" fontId="101" fillId="0" borderId="0" applyNumberFormat="0" applyFill="0" applyBorder="0" applyAlignment="0" applyProtection="0"/>
    <xf numFmtId="164" fontId="191" fillId="0" borderId="0"/>
    <xf numFmtId="296" fontId="3" fillId="0" borderId="12" applyFont="0" applyFill="0" applyBorder="0" applyAlignment="0" applyProtection="0"/>
    <xf numFmtId="18" fontId="40" fillId="5" borderId="0" applyFont="0" applyFill="0" applyBorder="0" applyAlignment="0" applyProtection="0">
      <protection locked="0"/>
    </xf>
    <xf numFmtId="164" fontId="28" fillId="0" borderId="0" applyNumberFormat="0" applyFill="0" applyBorder="0" applyAlignment="0" applyProtection="0"/>
    <xf numFmtId="164" fontId="55" fillId="0" borderId="0" applyNumberFormat="0" applyFill="0" applyBorder="0" applyAlignment="0" applyProtection="0"/>
    <xf numFmtId="164" fontId="79" fillId="0" borderId="0" applyNumberFormat="0" applyFont="0" applyBorder="0" applyAlignment="0"/>
    <xf numFmtId="164" fontId="19" fillId="0" borderId="0" applyNumberFormat="0" applyFill="0" applyBorder="0" applyAlignment="0" applyProtection="0"/>
    <xf numFmtId="164" fontId="192" fillId="0" borderId="0" applyNumberFormat="0" applyFill="0" applyBorder="0" applyAlignment="0" applyProtection="0"/>
    <xf numFmtId="0" fontId="32" fillId="0" borderId="0" applyNumberFormat="0" applyFill="0" applyBorder="0" applyAlignment="0" applyProtection="0"/>
    <xf numFmtId="164" fontId="45" fillId="0" borderId="0" applyNumberFormat="0" applyBorder="0">
      <alignment horizontal="centerContinuous" vertical="center"/>
    </xf>
    <xf numFmtId="297" fontId="3" fillId="0" borderId="0">
      <alignment horizontal="center"/>
    </xf>
    <xf numFmtId="259" fontId="104" fillId="0" borderId="0">
      <alignment horizontal="centerContinuous"/>
    </xf>
    <xf numFmtId="164" fontId="101" fillId="0" borderId="0">
      <alignment horizontal="left" indent="1"/>
    </xf>
    <xf numFmtId="164" fontId="68" fillId="0" borderId="0">
      <alignment horizontal="left" indent="2"/>
    </xf>
    <xf numFmtId="259" fontId="193" fillId="0" borderId="0">
      <alignment horizontal="centerContinuous"/>
      <protection locked="0"/>
    </xf>
    <xf numFmtId="259" fontId="193" fillId="0" borderId="0">
      <alignment horizontal="left"/>
    </xf>
    <xf numFmtId="229" fontId="194" fillId="0" borderId="0">
      <alignment horizontal="center"/>
    </xf>
    <xf numFmtId="229" fontId="194" fillId="0" borderId="0">
      <alignment horizontal="left"/>
    </xf>
    <xf numFmtId="220" fontId="5" fillId="0" borderId="0">
      <alignment horizontal="right"/>
      <protection locked="0"/>
    </xf>
    <xf numFmtId="164" fontId="133" fillId="0" borderId="0" applyNumberFormat="0" applyFill="0" applyBorder="0" applyAlignment="0" applyProtection="0"/>
    <xf numFmtId="164" fontId="45" fillId="0" borderId="0" applyNumberFormat="0" applyFill="0" applyBorder="0" applyAlignment="0" applyProtection="0"/>
    <xf numFmtId="251" fontId="195" fillId="0" borderId="0" applyFont="0" applyFill="0" applyBorder="0" applyProtection="0"/>
    <xf numFmtId="164" fontId="196" fillId="0" borderId="0"/>
    <xf numFmtId="3" fontId="197" fillId="0" borderId="62" applyAlignment="0">
      <alignment vertical="top" wrapText="1"/>
      <protection locked="0"/>
    </xf>
    <xf numFmtId="0" fontId="33" fillId="0" borderId="25" applyNumberFormat="0" applyFill="0" applyAlignment="0" applyProtection="0"/>
    <xf numFmtId="6" fontId="104" fillId="0" borderId="63" applyFill="0" applyAlignment="0" applyProtection="0"/>
    <xf numFmtId="298" fontId="69" fillId="0" borderId="0">
      <alignment horizontal="right"/>
    </xf>
    <xf numFmtId="229" fontId="112" fillId="0" borderId="0">
      <alignment horizontal="left"/>
      <protection locked="0"/>
    </xf>
    <xf numFmtId="164" fontId="3" fillId="0" borderId="0">
      <alignment horizontal="fill"/>
    </xf>
    <xf numFmtId="38" fontId="12" fillId="0" borderId="11" applyFill="0" applyBorder="0" applyAlignment="0" applyProtection="0">
      <protection locked="0"/>
    </xf>
    <xf numFmtId="164" fontId="198" fillId="0" borderId="0">
      <alignment vertical="top"/>
    </xf>
    <xf numFmtId="164" fontId="130" fillId="60" borderId="0" applyNumberFormat="0" applyFont="0" applyBorder="0" applyAlignment="0">
      <protection locked="0"/>
    </xf>
    <xf numFmtId="165" fontId="199" fillId="32" borderId="12">
      <alignment horizontal="right"/>
    </xf>
    <xf numFmtId="165" fontId="199" fillId="32" borderId="12">
      <alignment horizontal="right"/>
    </xf>
    <xf numFmtId="165" fontId="199" fillId="32" borderId="12">
      <alignment horizontal="right"/>
    </xf>
    <xf numFmtId="165" fontId="199" fillId="32" borderId="12">
      <alignment horizontal="right"/>
    </xf>
    <xf numFmtId="165" fontId="199" fillId="32" borderId="12">
      <alignment horizontal="right"/>
    </xf>
    <xf numFmtId="165" fontId="199" fillId="32" borderId="12">
      <alignment horizontal="right"/>
    </xf>
    <xf numFmtId="165" fontId="199" fillId="32" borderId="12">
      <alignment horizontal="right"/>
    </xf>
    <xf numFmtId="164" fontId="3" fillId="0" borderId="0"/>
    <xf numFmtId="17" fontId="5" fillId="61" borderId="64">
      <alignment horizontal="center"/>
    </xf>
    <xf numFmtId="299" fontId="66" fillId="0" borderId="0" applyFont="0" applyFill="0" applyBorder="0" applyAlignment="0" applyProtection="0"/>
    <xf numFmtId="164" fontId="3" fillId="0" borderId="0" applyFont="0" applyFill="0" applyBorder="0" applyAlignment="0" applyProtection="0"/>
    <xf numFmtId="0" fontId="34" fillId="0" borderId="0" applyNumberFormat="0" applyFill="0" applyBorder="0" applyAlignment="0" applyProtection="0"/>
    <xf numFmtId="232" fontId="125" fillId="0" borderId="0" applyNumberFormat="0" applyFill="0" applyBorder="0" applyAlignment="0" applyProtection="0"/>
    <xf numFmtId="300" fontId="3" fillId="0" borderId="0"/>
    <xf numFmtId="164" fontId="101" fillId="5" borderId="0" applyNumberFormat="0" applyFont="0" applyAlignment="0" applyProtection="0"/>
    <xf numFmtId="164" fontId="101" fillId="5" borderId="3" applyNumberFormat="0" applyFont="0" applyAlignment="0" applyProtection="0">
      <protection locked="0"/>
    </xf>
    <xf numFmtId="164" fontId="125" fillId="0" borderId="0" applyNumberFormat="0" applyFill="0" applyBorder="0" applyAlignment="0" applyProtection="0"/>
    <xf numFmtId="301" fontId="3" fillId="32" borderId="0">
      <alignment horizontal="center"/>
    </xf>
    <xf numFmtId="164" fontId="28" fillId="0" borderId="0" applyFont="0" applyFill="0" applyBorder="0" applyAlignment="0" applyProtection="0">
      <alignment horizontal="right"/>
    </xf>
    <xf numFmtId="175" fontId="200" fillId="62" borderId="0">
      <alignment horizontal="right"/>
    </xf>
    <xf numFmtId="175" fontId="200" fillId="62" borderId="0">
      <alignment horizontal="right"/>
    </xf>
    <xf numFmtId="164" fontId="200" fillId="62" borderId="0">
      <alignment horizontal="right"/>
    </xf>
    <xf numFmtId="0" fontId="200" fillId="62" borderId="0">
      <alignment horizontal="right"/>
    </xf>
    <xf numFmtId="164" fontId="200" fillId="62" borderId="0">
      <alignment horizontal="right"/>
    </xf>
    <xf numFmtId="164" fontId="200" fillId="62" borderId="0">
      <alignment horizontal="right"/>
    </xf>
    <xf numFmtId="164" fontId="200" fillId="62" borderId="0">
      <alignment horizontal="right"/>
    </xf>
    <xf numFmtId="0" fontId="200" fillId="62" borderId="0">
      <alignment horizontal="right"/>
    </xf>
    <xf numFmtId="164" fontId="200" fillId="62" borderId="0">
      <alignment horizontal="right"/>
    </xf>
    <xf numFmtId="164" fontId="200" fillId="62" borderId="0">
      <alignment horizontal="right"/>
    </xf>
    <xf numFmtId="302" fontId="201" fillId="0" borderId="0">
      <alignment horizontal="right"/>
      <protection locked="0"/>
    </xf>
    <xf numFmtId="164" fontId="202" fillId="63" borderId="0" applyNumberFormat="0" applyProtection="0">
      <alignment horizontal="left"/>
    </xf>
    <xf numFmtId="215" fontId="132" fillId="64" borderId="1" applyNumberFormat="0" applyAlignment="0">
      <alignment horizontal="right"/>
    </xf>
    <xf numFmtId="215" fontId="131" fillId="64" borderId="1" applyNumberFormat="0" applyAlignment="0">
      <alignment horizontal="right"/>
    </xf>
    <xf numFmtId="164" fontId="156" fillId="47" borderId="65" applyNumberFormat="0" applyFont="0" applyBorder="0" applyAlignment="0" applyProtection="0">
      <alignment horizontal="right"/>
    </xf>
    <xf numFmtId="303" fontId="81" fillId="0" borderId="0" applyFont="0" applyFill="0" applyBorder="0" applyAlignment="0" applyProtection="0"/>
    <xf numFmtId="304" fontId="3" fillId="0" borderId="7" applyFont="0" applyFill="0" applyBorder="0" applyAlignment="0" applyProtection="0">
      <alignment horizontal="center"/>
    </xf>
    <xf numFmtId="305" fontId="203" fillId="38" borderId="0" applyFont="0" applyFill="0" applyBorder="0" applyProtection="0">
      <alignment horizontal="center"/>
    </xf>
    <xf numFmtId="0" fontId="3" fillId="0" borderId="0"/>
  </cellStyleXfs>
  <cellXfs count="196">
    <xf numFmtId="0" fontId="0" fillId="0" borderId="0" xfId="0"/>
    <xf numFmtId="0" fontId="35" fillId="0" borderId="0" xfId="74" applyFont="1" applyFill="1" applyProtection="1"/>
    <xf numFmtId="0" fontId="35" fillId="30" borderId="0" xfId="74" applyFont="1" applyFill="1" applyProtection="1"/>
    <xf numFmtId="0" fontId="35" fillId="30" borderId="0" xfId="74" applyFont="1" applyFill="1" applyAlignment="1" applyProtection="1">
      <alignment horizontal="center"/>
    </xf>
    <xf numFmtId="0" fontId="35" fillId="0" borderId="26" xfId="74" applyFont="1" applyFill="1" applyBorder="1" applyProtection="1"/>
    <xf numFmtId="0" fontId="35" fillId="0" borderId="27" xfId="74" applyFont="1" applyFill="1" applyBorder="1" applyProtection="1"/>
    <xf numFmtId="0" fontId="35" fillId="0" borderId="28" xfId="74" applyFont="1" applyFill="1" applyBorder="1" applyProtection="1"/>
    <xf numFmtId="0" fontId="35" fillId="0" borderId="29" xfId="74" applyFont="1" applyFill="1" applyBorder="1" applyProtection="1"/>
    <xf numFmtId="0" fontId="35" fillId="0" borderId="0" xfId="74" applyFont="1" applyFill="1" applyBorder="1" applyProtection="1"/>
    <xf numFmtId="0" fontId="35" fillId="0" borderId="30" xfId="74" applyFont="1" applyFill="1" applyBorder="1" applyProtection="1"/>
    <xf numFmtId="0" fontId="36" fillId="0" borderId="0" xfId="74" applyFont="1" applyFill="1" applyBorder="1" applyProtection="1"/>
    <xf numFmtId="0" fontId="37" fillId="0" borderId="0" xfId="74" applyFont="1" applyFill="1" applyBorder="1" applyProtection="1"/>
    <xf numFmtId="0" fontId="4" fillId="0" borderId="0" xfId="74" applyFont="1" applyFill="1" applyBorder="1" applyProtection="1"/>
    <xf numFmtId="0" fontId="35" fillId="0" borderId="31" xfId="74" applyFont="1" applyFill="1" applyBorder="1" applyProtection="1"/>
    <xf numFmtId="0" fontId="39" fillId="0" borderId="32" xfId="74" applyFont="1" applyFill="1" applyBorder="1" applyProtection="1"/>
    <xf numFmtId="0" fontId="35" fillId="0" borderId="32" xfId="74" applyFont="1" applyFill="1" applyBorder="1" applyProtection="1"/>
    <xf numFmtId="0" fontId="35" fillId="0" borderId="33" xfId="74" applyFont="1" applyFill="1" applyBorder="1" applyProtection="1"/>
    <xf numFmtId="0" fontId="19" fillId="0" borderId="0" xfId="74" applyFont="1" applyFill="1" applyBorder="1" applyProtection="1"/>
    <xf numFmtId="0" fontId="19" fillId="0" borderId="18" xfId="74" applyFont="1" applyFill="1" applyBorder="1" applyProtection="1"/>
    <xf numFmtId="44" fontId="37" fillId="0" borderId="28" xfId="75" applyFont="1" applyFill="1" applyBorder="1" applyProtection="1"/>
    <xf numFmtId="44" fontId="37" fillId="0" borderId="30" xfId="75" applyFont="1" applyFill="1" applyBorder="1" applyProtection="1"/>
    <xf numFmtId="0" fontId="41" fillId="0" borderId="0" xfId="74" applyFont="1" applyFill="1" applyBorder="1" applyAlignment="1" applyProtection="1">
      <alignment horizontal="center"/>
    </xf>
    <xf numFmtId="0" fontId="19" fillId="0" borderId="0" xfId="74" applyFont="1" applyFill="1" applyBorder="1" applyAlignment="1" applyProtection="1">
      <alignment horizontal="left"/>
    </xf>
    <xf numFmtId="0" fontId="41" fillId="0" borderId="0" xfId="74" applyFont="1" applyFill="1" applyBorder="1" applyProtection="1"/>
    <xf numFmtId="0" fontId="2" fillId="0" borderId="0" xfId="74" applyProtection="1"/>
    <xf numFmtId="0" fontId="41" fillId="0" borderId="0" xfId="74" applyFont="1" applyFill="1" applyBorder="1" applyAlignment="1" applyProtection="1">
      <alignment horizontal="right"/>
    </xf>
    <xf numFmtId="0" fontId="35" fillId="0" borderId="0" xfId="74" applyFont="1" applyFill="1" applyAlignment="1" applyProtection="1">
      <alignment horizontal="center"/>
    </xf>
    <xf numFmtId="169" fontId="19" fillId="0" borderId="0" xfId="74" applyNumberFormat="1" applyFont="1" applyFill="1" applyBorder="1" applyAlignment="1" applyProtection="1">
      <alignment horizontal="right"/>
    </xf>
    <xf numFmtId="169" fontId="41" fillId="0" borderId="0" xfId="74" applyNumberFormat="1" applyFont="1" applyFill="1" applyBorder="1" applyAlignment="1" applyProtection="1">
      <alignment horizontal="right"/>
    </xf>
    <xf numFmtId="169" fontId="35" fillId="0" borderId="0" xfId="74" applyNumberFormat="1" applyFont="1" applyFill="1" applyBorder="1" applyAlignment="1" applyProtection="1">
      <alignment horizontal="right"/>
    </xf>
    <xf numFmtId="0" fontId="19" fillId="0" borderId="32" xfId="74" applyFont="1" applyFill="1" applyBorder="1" applyProtection="1"/>
    <xf numFmtId="0" fontId="35" fillId="31" borderId="32" xfId="74" applyFont="1" applyFill="1" applyBorder="1" applyProtection="1"/>
    <xf numFmtId="0" fontId="2" fillId="0" borderId="30" xfId="74" applyBorder="1" applyProtection="1"/>
    <xf numFmtId="0" fontId="35" fillId="31" borderId="18" xfId="74" applyFont="1" applyFill="1" applyBorder="1" applyProtection="1"/>
    <xf numFmtId="14" fontId="19" fillId="0" borderId="18" xfId="74" applyNumberFormat="1" applyFont="1" applyFill="1" applyBorder="1" applyAlignment="1" applyProtection="1">
      <alignment horizontal="left"/>
    </xf>
    <xf numFmtId="169" fontId="42" fillId="31" borderId="32" xfId="74" applyNumberFormat="1" applyFont="1" applyFill="1" applyBorder="1" applyAlignment="1" applyProtection="1">
      <alignment horizontal="right"/>
      <protection locked="0"/>
    </xf>
    <xf numFmtId="0" fontId="4" fillId="0" borderId="0" xfId="0" applyFont="1" applyFill="1" applyProtection="1"/>
    <xf numFmtId="0" fontId="4" fillId="0" borderId="0" xfId="0" applyFont="1" applyFill="1" applyAlignment="1" applyProtection="1">
      <alignment horizontal="left"/>
    </xf>
    <xf numFmtId="0" fontId="7" fillId="7" borderId="1" xfId="0" applyFont="1" applyFill="1" applyBorder="1" applyAlignment="1" applyProtection="1">
      <alignment horizontal="center" vertical="center"/>
    </xf>
    <xf numFmtId="0" fontId="3" fillId="31" borderId="15" xfId="3063" applyFont="1" applyFill="1" applyBorder="1" applyAlignment="1" applyProtection="1">
      <alignment horizontal="center"/>
      <protection locked="0"/>
    </xf>
    <xf numFmtId="0" fontId="41" fillId="0" borderId="0" xfId="74" applyFont="1" applyFill="1" applyProtection="1"/>
    <xf numFmtId="0" fontId="42" fillId="0" borderId="0" xfId="0" applyFont="1" applyProtection="1"/>
    <xf numFmtId="44" fontId="37" fillId="0" borderId="0" xfId="75" applyFont="1" applyFill="1" applyBorder="1" applyProtection="1"/>
    <xf numFmtId="0" fontId="0" fillId="0" borderId="0" xfId="0" applyProtection="1"/>
    <xf numFmtId="0" fontId="4" fillId="0" borderId="0" xfId="0" applyFont="1" applyProtection="1"/>
    <xf numFmtId="0" fontId="0" fillId="0" borderId="0" xfId="0" applyFill="1" applyProtection="1"/>
    <xf numFmtId="0" fontId="4" fillId="0" borderId="0" xfId="0" applyFont="1" applyAlignment="1" applyProtection="1">
      <alignment horizontal="left"/>
    </xf>
    <xf numFmtId="164" fontId="4" fillId="0" borderId="0" xfId="0" applyNumberFormat="1" applyFont="1" applyFill="1" applyAlignment="1" applyProtection="1">
      <alignment horizontal="left"/>
    </xf>
    <xf numFmtId="0" fontId="5" fillId="2" borderId="1" xfId="0" applyFont="1" applyFill="1" applyBorder="1" applyAlignment="1" applyProtection="1">
      <alignment horizontal="center" wrapText="1"/>
    </xf>
    <xf numFmtId="0" fontId="5" fillId="2" borderId="2" xfId="0" applyFont="1" applyFill="1" applyBorder="1" applyAlignment="1" applyProtection="1">
      <alignment horizontal="centerContinuous"/>
    </xf>
    <xf numFmtId="0" fontId="5" fillId="2" borderId="3" xfId="0" applyFont="1" applyFill="1" applyBorder="1" applyAlignment="1" applyProtection="1">
      <alignment horizontal="centerContinuous"/>
    </xf>
    <xf numFmtId="0" fontId="5" fillId="2" borderId="1" xfId="0" applyFont="1" applyFill="1" applyBorder="1" applyAlignment="1" applyProtection="1">
      <alignment horizontal="center"/>
    </xf>
    <xf numFmtId="0" fontId="5" fillId="2" borderId="4" xfId="0" applyFont="1" applyFill="1" applyBorder="1" applyAlignment="1" applyProtection="1">
      <alignment horizontal="centerContinuous"/>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Continuous" vertical="center"/>
    </xf>
    <xf numFmtId="0" fontId="5" fillId="2" borderId="3" xfId="0" applyFont="1" applyFill="1" applyBorder="1" applyAlignment="1" applyProtection="1">
      <alignment horizontal="centerContinuous" vertical="center"/>
    </xf>
    <xf numFmtId="0" fontId="5" fillId="2" borderId="1" xfId="0" applyFont="1" applyFill="1" applyBorder="1" applyAlignment="1" applyProtection="1">
      <alignment horizontal="center" vertical="center"/>
    </xf>
    <xf numFmtId="0" fontId="5" fillId="2" borderId="4" xfId="0" applyFont="1" applyFill="1" applyBorder="1" applyAlignment="1" applyProtection="1">
      <alignment horizontal="centerContinuous" vertical="center"/>
    </xf>
    <xf numFmtId="0" fontId="0" fillId="0" borderId="1" xfId="0" applyBorder="1" applyAlignment="1" applyProtection="1">
      <alignment horizontal="center"/>
    </xf>
    <xf numFmtId="0" fontId="3" fillId="0" borderId="5" xfId="0" applyFont="1" applyBorder="1" applyAlignment="1" applyProtection="1">
      <alignment horizontal="left"/>
    </xf>
    <xf numFmtId="0" fontId="3" fillId="0" borderId="6" xfId="0" applyFont="1" applyBorder="1" applyAlignment="1" applyProtection="1">
      <alignment horizontal="left"/>
    </xf>
    <xf numFmtId="0" fontId="3" fillId="0" borderId="5" xfId="0" applyFont="1" applyFill="1" applyBorder="1" applyAlignment="1" applyProtection="1">
      <alignment horizontal="left"/>
    </xf>
    <xf numFmtId="0" fontId="3" fillId="0" borderId="6" xfId="0" applyFont="1" applyFill="1" applyBorder="1" applyAlignment="1" applyProtection="1">
      <alignment horizontal="left"/>
    </xf>
    <xf numFmtId="0" fontId="0" fillId="0" borderId="5" xfId="0" applyFont="1" applyFill="1" applyBorder="1" applyAlignment="1" applyProtection="1">
      <alignment horizontal="left"/>
    </xf>
    <xf numFmtId="0" fontId="0" fillId="4" borderId="1" xfId="0" applyFill="1" applyBorder="1" applyAlignment="1" applyProtection="1">
      <alignment horizontal="center"/>
    </xf>
    <xf numFmtId="0" fontId="0" fillId="4" borderId="1" xfId="0" applyFill="1" applyBorder="1" applyProtection="1"/>
    <xf numFmtId="44" fontId="3" fillId="4" borderId="1" xfId="2" applyFont="1" applyFill="1" applyBorder="1" applyAlignment="1" applyProtection="1">
      <alignment horizontal="right"/>
    </xf>
    <xf numFmtId="0" fontId="0" fillId="0" borderId="2" xfId="0" applyBorder="1" applyAlignment="1" applyProtection="1">
      <alignment horizontal="left"/>
    </xf>
    <xf numFmtId="0" fontId="0" fillId="0" borderId="3" xfId="0" applyBorder="1" applyAlignment="1" applyProtection="1">
      <alignment horizontal="left"/>
    </xf>
    <xf numFmtId="0" fontId="0" fillId="4" borderId="8" xfId="0" applyFill="1" applyBorder="1" applyAlignment="1" applyProtection="1">
      <alignment horizontal="center"/>
    </xf>
    <xf numFmtId="0" fontId="0" fillId="4" borderId="8" xfId="0" applyFill="1" applyBorder="1" applyProtection="1"/>
    <xf numFmtId="0" fontId="3" fillId="0" borderId="2" xfId="0" applyFont="1" applyFill="1" applyBorder="1" applyProtection="1"/>
    <xf numFmtId="0" fontId="3" fillId="0" borderId="3" xfId="0" applyFont="1" applyFill="1" applyBorder="1" applyProtection="1"/>
    <xf numFmtId="0" fontId="3" fillId="0" borderId="4" xfId="0" applyFont="1" applyFill="1" applyBorder="1" applyProtection="1"/>
    <xf numFmtId="0" fontId="3" fillId="4" borderId="8" xfId="0" applyFont="1" applyFill="1" applyBorder="1" applyAlignment="1" applyProtection="1">
      <alignment horizontal="right"/>
    </xf>
    <xf numFmtId="0" fontId="3" fillId="4" borderId="6" xfId="0" applyFont="1" applyFill="1" applyBorder="1" applyAlignment="1" applyProtection="1">
      <alignment horizontal="right"/>
    </xf>
    <xf numFmtId="0" fontId="3" fillId="4" borderId="7" xfId="0" applyFont="1" applyFill="1" applyBorder="1" applyAlignment="1" applyProtection="1">
      <alignment horizontal="right"/>
    </xf>
    <xf numFmtId="44" fontId="5" fillId="2" borderId="1" xfId="2" applyFont="1" applyFill="1" applyBorder="1" applyAlignment="1" applyProtection="1">
      <alignment horizontal="center"/>
    </xf>
    <xf numFmtId="0" fontId="3" fillId="0" borderId="9" xfId="0" applyFont="1" applyFill="1" applyBorder="1" applyProtection="1"/>
    <xf numFmtId="0" fontId="3" fillId="0" borderId="0" xfId="0" applyFont="1" applyFill="1" applyBorder="1" applyProtection="1"/>
    <xf numFmtId="0" fontId="0" fillId="0" borderId="10" xfId="0" applyFill="1" applyBorder="1" applyProtection="1"/>
    <xf numFmtId="0" fontId="0" fillId="4" borderId="11" xfId="0" applyFill="1" applyBorder="1" applyAlignment="1" applyProtection="1">
      <alignment horizontal="center"/>
    </xf>
    <xf numFmtId="165" fontId="3" fillId="4" borderId="11" xfId="1" applyNumberFormat="1" applyFill="1" applyBorder="1" applyProtection="1"/>
    <xf numFmtId="49" fontId="3" fillId="5" borderId="12" xfId="0" applyNumberFormat="1" applyFont="1" applyFill="1" applyBorder="1" applyProtection="1"/>
    <xf numFmtId="49" fontId="3" fillId="5" borderId="13" xfId="0" applyNumberFormat="1" applyFont="1" applyFill="1" applyBorder="1" applyProtection="1"/>
    <xf numFmtId="165" fontId="3" fillId="6" borderId="1" xfId="1" applyNumberFormat="1" applyFill="1" applyBorder="1" applyProtection="1"/>
    <xf numFmtId="49" fontId="3" fillId="5" borderId="6" xfId="0" applyNumberFormat="1" applyFont="1" applyFill="1" applyBorder="1" applyProtection="1"/>
    <xf numFmtId="49" fontId="3" fillId="5" borderId="7" xfId="0" applyNumberFormat="1" applyFont="1" applyFill="1" applyBorder="1" applyProtection="1"/>
    <xf numFmtId="49" fontId="0" fillId="0" borderId="6" xfId="0" applyNumberFormat="1" applyFont="1" applyFill="1" applyBorder="1" applyProtection="1"/>
    <xf numFmtId="49" fontId="3" fillId="0" borderId="7" xfId="0" applyNumberFormat="1" applyFont="1" applyFill="1" applyBorder="1" applyProtection="1"/>
    <xf numFmtId="165" fontId="3" fillId="6" borderId="7" xfId="1" applyNumberFormat="1" applyFill="1" applyBorder="1" applyProtection="1"/>
    <xf numFmtId="0" fontId="3" fillId="0" borderId="14" xfId="0" applyFont="1" applyFill="1" applyBorder="1" applyProtection="1"/>
    <xf numFmtId="0" fontId="3" fillId="0" borderId="12" xfId="0" applyFont="1" applyFill="1" applyBorder="1" applyProtection="1"/>
    <xf numFmtId="0" fontId="0" fillId="0" borderId="13" xfId="0" applyFill="1" applyBorder="1" applyProtection="1"/>
    <xf numFmtId="0" fontId="0" fillId="4" borderId="15" xfId="0" applyFill="1" applyBorder="1" applyAlignment="1" applyProtection="1">
      <alignment horizontal="center"/>
    </xf>
    <xf numFmtId="165" fontId="3" fillId="4" borderId="15" xfId="1" applyNumberFormat="1" applyFill="1" applyBorder="1" applyProtection="1"/>
    <xf numFmtId="49" fontId="0" fillId="5" borderId="6" xfId="0" applyNumberFormat="1" applyFont="1" applyFill="1" applyBorder="1" applyProtection="1"/>
    <xf numFmtId="165" fontId="3" fillId="6" borderId="7" xfId="1" applyNumberFormat="1" applyFont="1" applyFill="1" applyBorder="1" applyAlignment="1" applyProtection="1">
      <alignment horizontal="right"/>
    </xf>
    <xf numFmtId="44" fontId="5" fillId="7" borderId="1" xfId="2" applyFont="1" applyFill="1" applyBorder="1" applyAlignment="1" applyProtection="1">
      <alignment horizontal="center"/>
    </xf>
    <xf numFmtId="0" fontId="5" fillId="7" borderId="1" xfId="0" applyFont="1" applyFill="1" applyBorder="1" applyAlignment="1" applyProtection="1">
      <alignment horizontal="center"/>
    </xf>
    <xf numFmtId="0" fontId="3" fillId="4" borderId="0" xfId="0" applyFont="1" applyFill="1" applyBorder="1" applyAlignment="1" applyProtection="1">
      <alignment horizontal="right"/>
    </xf>
    <xf numFmtId="0" fontId="3" fillId="4" borderId="5" xfId="0" applyFont="1" applyFill="1" applyBorder="1" applyAlignment="1" applyProtection="1">
      <alignment horizontal="right"/>
    </xf>
    <xf numFmtId="44" fontId="5" fillId="7" borderId="7" xfId="2" applyFont="1" applyFill="1" applyBorder="1" applyAlignment="1" applyProtection="1">
      <alignment horizontal="center"/>
    </xf>
    <xf numFmtId="0" fontId="0" fillId="0" borderId="0" xfId="0" applyFill="1" applyBorder="1" applyProtection="1"/>
    <xf numFmtId="165" fontId="3" fillId="4" borderId="10" xfId="1" applyNumberFormat="1" applyFill="1" applyBorder="1" applyProtection="1"/>
    <xf numFmtId="49" fontId="3" fillId="5" borderId="14" xfId="0" applyNumberFormat="1" applyFont="1" applyFill="1" applyBorder="1" applyProtection="1"/>
    <xf numFmtId="44" fontId="3" fillId="6" borderId="1" xfId="2" applyFill="1" applyBorder="1" applyProtection="1"/>
    <xf numFmtId="49" fontId="3" fillId="5" borderId="5" xfId="0" applyNumberFormat="1" applyFont="1" applyFill="1" applyBorder="1" applyProtection="1"/>
    <xf numFmtId="0" fontId="0" fillId="0" borderId="12" xfId="0" applyFill="1" applyBorder="1" applyProtection="1"/>
    <xf numFmtId="165" fontId="3" fillId="4" borderId="13" xfId="1" applyNumberFormat="1" applyFill="1" applyBorder="1" applyProtection="1"/>
    <xf numFmtId="49" fontId="0" fillId="5" borderId="5" xfId="0" applyNumberFormat="1" applyFont="1" applyFill="1" applyBorder="1" applyProtection="1"/>
    <xf numFmtId="10" fontId="3" fillId="6" borderId="1" xfId="3" applyNumberFormat="1" applyFont="1" applyFill="1" applyBorder="1" applyAlignment="1" applyProtection="1">
      <alignment horizontal="right"/>
    </xf>
    <xf numFmtId="0" fontId="0" fillId="0" borderId="5" xfId="0" applyBorder="1" applyAlignment="1" applyProtection="1">
      <alignment horizontal="left"/>
    </xf>
    <xf numFmtId="0" fontId="0" fillId="0" borderId="6" xfId="0" applyBorder="1" applyAlignment="1" applyProtection="1">
      <alignment horizontal="left"/>
    </xf>
    <xf numFmtId="0" fontId="0" fillId="0" borderId="7" xfId="0" applyBorder="1" applyAlignment="1" applyProtection="1">
      <alignment horizontal="left"/>
    </xf>
    <xf numFmtId="0" fontId="3" fillId="4" borderId="15" xfId="0" applyFont="1" applyFill="1" applyBorder="1" applyAlignment="1" applyProtection="1">
      <alignment horizontal="right"/>
    </xf>
    <xf numFmtId="0" fontId="3" fillId="4" borderId="15" xfId="0" applyFont="1" applyFill="1" applyBorder="1" applyAlignment="1" applyProtection="1">
      <alignment horizontal="center"/>
    </xf>
    <xf numFmtId="49" fontId="3" fillId="0" borderId="5" xfId="2" applyNumberFormat="1" applyFont="1" applyFill="1" applyBorder="1" applyAlignment="1" applyProtection="1">
      <alignment horizontal="left"/>
    </xf>
    <xf numFmtId="49" fontId="0" fillId="0" borderId="6" xfId="0" applyNumberFormat="1" applyFill="1" applyBorder="1" applyAlignment="1" applyProtection="1">
      <alignment horizontal="left"/>
    </xf>
    <xf numFmtId="44" fontId="3" fillId="4" borderId="7" xfId="2" applyFont="1" applyFill="1" applyBorder="1" applyAlignment="1" applyProtection="1">
      <alignment horizontal="right"/>
    </xf>
    <xf numFmtId="0" fontId="5" fillId="2" borderId="5" xfId="0" applyFont="1" applyFill="1" applyBorder="1" applyAlignment="1" applyProtection="1">
      <alignment horizontal="centerContinuous" wrapText="1"/>
    </xf>
    <xf numFmtId="0" fontId="5" fillId="2" borderId="7" xfId="0" applyFont="1" applyFill="1" applyBorder="1" applyAlignment="1" applyProtection="1">
      <alignment horizontal="centerContinuous" wrapText="1"/>
    </xf>
    <xf numFmtId="0" fontId="7" fillId="2" borderId="1" xfId="0" applyNumberFormat="1" applyFont="1" applyFill="1" applyBorder="1" applyAlignment="1" applyProtection="1">
      <alignment horizontal="center" vertical="center"/>
    </xf>
    <xf numFmtId="0" fontId="7" fillId="2" borderId="5" xfId="0" applyNumberFormat="1" applyFont="1" applyFill="1" applyBorder="1" applyAlignment="1" applyProtection="1">
      <alignment horizontal="centerContinuous" vertical="center"/>
    </xf>
    <xf numFmtId="0" fontId="7" fillId="2" borderId="7" xfId="0" applyNumberFormat="1" applyFont="1" applyFill="1" applyBorder="1" applyAlignment="1" applyProtection="1">
      <alignment horizontal="centerContinuous" vertical="center"/>
    </xf>
    <xf numFmtId="0" fontId="5" fillId="6" borderId="5" xfId="0" applyFont="1" applyFill="1" applyBorder="1" applyProtection="1"/>
    <xf numFmtId="0" fontId="0" fillId="6" borderId="6" xfId="0" applyFill="1" applyBorder="1" applyProtection="1"/>
    <xf numFmtId="0" fontId="0" fillId="6" borderId="7" xfId="0" applyFill="1" applyBorder="1" applyProtection="1"/>
    <xf numFmtId="0" fontId="0" fillId="0" borderId="0" xfId="0" applyFill="1" applyBorder="1" applyAlignment="1" applyProtection="1">
      <alignment horizontal="center"/>
    </xf>
    <xf numFmtId="0" fontId="5" fillId="0" borderId="0" xfId="0" applyFont="1" applyBorder="1" applyProtection="1"/>
    <xf numFmtId="0" fontId="0" fillId="0" borderId="0" xfId="0" applyBorder="1" applyProtection="1"/>
    <xf numFmtId="0" fontId="0" fillId="0" borderId="5" xfId="0" applyFill="1" applyBorder="1" applyAlignment="1" applyProtection="1">
      <alignment horizontal="center"/>
    </xf>
    <xf numFmtId="0" fontId="0" fillId="0" borderId="5" xfId="0" applyFont="1" applyFill="1" applyBorder="1" applyProtection="1"/>
    <xf numFmtId="0" fontId="0" fillId="0" borderId="6" xfId="0" applyFont="1" applyFill="1" applyBorder="1" applyProtection="1"/>
    <xf numFmtId="0" fontId="0" fillId="0" borderId="0" xfId="0" applyFont="1" applyFill="1" applyBorder="1" applyProtection="1"/>
    <xf numFmtId="0" fontId="0" fillId="0" borderId="0" xfId="0" applyFont="1" applyFill="1" applyProtection="1"/>
    <xf numFmtId="44" fontId="3" fillId="3" borderId="1" xfId="2" applyFont="1" applyFill="1" applyBorder="1" applyAlignment="1" applyProtection="1">
      <alignment horizontal="right"/>
      <protection locked="0"/>
    </xf>
    <xf numFmtId="0" fontId="0" fillId="3" borderId="5" xfId="0" applyNumberFormat="1" applyFill="1" applyBorder="1" applyAlignment="1" applyProtection="1">
      <alignment horizontal="left"/>
      <protection locked="0"/>
    </xf>
    <xf numFmtId="0" fontId="0" fillId="3" borderId="6" xfId="0" applyNumberFormat="1" applyFill="1" applyBorder="1" applyAlignment="1" applyProtection="1">
      <alignment horizontal="left"/>
      <protection locked="0"/>
    </xf>
    <xf numFmtId="0" fontId="0" fillId="3" borderId="7" xfId="0" applyNumberFormat="1" applyFill="1" applyBorder="1" applyAlignment="1" applyProtection="1">
      <alignment horizontal="left"/>
      <protection locked="0"/>
    </xf>
    <xf numFmtId="10" fontId="3" fillId="3" borderId="1" xfId="3" applyNumberFormat="1" applyFill="1" applyBorder="1" applyProtection="1">
      <protection locked="0"/>
    </xf>
    <xf numFmtId="10" fontId="3" fillId="3" borderId="1" xfId="3" applyNumberFormat="1" applyFont="1" applyFill="1" applyBorder="1" applyAlignment="1" applyProtection="1">
      <alignment horizontal="right"/>
      <protection locked="0"/>
    </xf>
    <xf numFmtId="165" fontId="3" fillId="3" borderId="1" xfId="1" applyNumberFormat="1" applyFont="1" applyFill="1" applyBorder="1" applyAlignment="1" applyProtection="1">
      <alignment horizontal="right"/>
      <protection locked="0"/>
    </xf>
    <xf numFmtId="165" fontId="3" fillId="3" borderId="1" xfId="1" applyNumberFormat="1" applyFill="1" applyBorder="1" applyProtection="1">
      <protection locked="0"/>
    </xf>
    <xf numFmtId="165" fontId="3" fillId="3" borderId="7" xfId="1" applyNumberFormat="1" applyFont="1" applyFill="1" applyBorder="1" applyAlignment="1" applyProtection="1">
      <alignment horizontal="right"/>
      <protection locked="0"/>
    </xf>
    <xf numFmtId="165" fontId="3" fillId="3" borderId="7" xfId="1" applyNumberFormat="1" applyFill="1" applyBorder="1" applyProtection="1">
      <protection locked="0"/>
    </xf>
    <xf numFmtId="44" fontId="3" fillId="3" borderId="1" xfId="2" applyNumberFormat="1" applyFont="1" applyFill="1" applyBorder="1" applyAlignment="1" applyProtection="1">
      <alignment horizontal="right"/>
      <protection locked="0"/>
    </xf>
    <xf numFmtId="0" fontId="3" fillId="3" borderId="5" xfId="2" applyNumberFormat="1" applyFont="1" applyFill="1" applyBorder="1" applyAlignment="1" applyProtection="1">
      <alignment horizontal="left"/>
      <protection locked="0"/>
    </xf>
    <xf numFmtId="169" fontId="0" fillId="3" borderId="1" xfId="0" applyNumberFormat="1" applyFill="1" applyBorder="1" applyAlignment="1" applyProtection="1">
      <alignment horizontal="left"/>
      <protection locked="0"/>
    </xf>
    <xf numFmtId="0" fontId="0" fillId="3" borderId="1"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7" xfId="0" applyFill="1" applyBorder="1" applyAlignment="1" applyProtection="1">
      <alignment horizontal="left"/>
      <protection locked="0"/>
    </xf>
    <xf numFmtId="49" fontId="0" fillId="3" borderId="1" xfId="0" applyNumberFormat="1" applyFill="1" applyBorder="1" applyAlignment="1" applyProtection="1">
      <alignment horizontal="left"/>
      <protection locked="0"/>
    </xf>
    <xf numFmtId="44" fontId="3" fillId="3" borderId="1" xfId="2" applyFill="1" applyBorder="1" applyProtection="1">
      <protection locked="0"/>
    </xf>
    <xf numFmtId="0" fontId="7" fillId="0" borderId="8" xfId="0" applyNumberFormat="1" applyFont="1" applyBorder="1" applyProtection="1"/>
    <xf numFmtId="0" fontId="7" fillId="0" borderId="11" xfId="0" applyNumberFormat="1" applyFont="1" applyBorder="1" applyProtection="1"/>
    <xf numFmtId="0" fontId="68" fillId="0" borderId="11" xfId="0" applyNumberFormat="1" applyFont="1" applyBorder="1" applyProtection="1"/>
    <xf numFmtId="0" fontId="68" fillId="0" borderId="4" xfId="0" applyFont="1" applyBorder="1" applyProtection="1">
      <protection locked="0"/>
    </xf>
    <xf numFmtId="0" fontId="68" fillId="0" borderId="10" xfId="0" applyFont="1" applyBorder="1" applyProtection="1">
      <protection locked="0"/>
    </xf>
    <xf numFmtId="0" fontId="68" fillId="0" borderId="13" xfId="0" applyFont="1" applyBorder="1" applyProtection="1">
      <protection locked="0"/>
    </xf>
    <xf numFmtId="0" fontId="0" fillId="0" borderId="0" xfId="0" applyProtection="1">
      <protection locked="0"/>
    </xf>
    <xf numFmtId="169" fontId="19" fillId="0" borderId="32" xfId="74" applyNumberFormat="1" applyFont="1" applyFill="1" applyBorder="1" applyAlignment="1" applyProtection="1">
      <alignment horizontal="right"/>
    </xf>
    <xf numFmtId="49" fontId="37" fillId="3" borderId="18" xfId="75" applyNumberFormat="1" applyFont="1" applyFill="1" applyBorder="1" applyProtection="1">
      <protection locked="0"/>
    </xf>
    <xf numFmtId="49" fontId="37" fillId="3" borderId="18" xfId="75" applyNumberFormat="1" applyFont="1" applyFill="1" applyBorder="1" applyProtection="1"/>
    <xf numFmtId="49" fontId="37" fillId="31" borderId="18" xfId="75" applyNumberFormat="1" applyFont="1" applyFill="1" applyBorder="1" applyProtection="1"/>
    <xf numFmtId="49" fontId="42" fillId="31" borderId="32" xfId="74" applyNumberFormat="1" applyFont="1" applyFill="1" applyBorder="1" applyAlignment="1" applyProtection="1">
      <alignment horizontal="left"/>
      <protection locked="0"/>
    </xf>
    <xf numFmtId="49" fontId="42" fillId="31" borderId="18" xfId="74" applyNumberFormat="1" applyFont="1" applyFill="1" applyBorder="1" applyAlignment="1" applyProtection="1">
      <alignment horizontal="left"/>
      <protection locked="0"/>
    </xf>
    <xf numFmtId="49" fontId="35" fillId="31" borderId="0" xfId="74" applyNumberFormat="1" applyFont="1" applyFill="1" applyBorder="1" applyProtection="1">
      <protection locked="0"/>
    </xf>
    <xf numFmtId="0" fontId="12" fillId="0" borderId="11" xfId="0" applyNumberFormat="1" applyFont="1" applyBorder="1" applyProtection="1">
      <protection locked="0"/>
    </xf>
    <xf numFmtId="0" fontId="0" fillId="0" borderId="11" xfId="0" applyNumberFormat="1" applyFont="1" applyBorder="1" applyProtection="1">
      <protection locked="0"/>
    </xf>
    <xf numFmtId="0" fontId="0" fillId="0" borderId="15" xfId="0" applyNumberFormat="1" applyFont="1" applyBorder="1" applyProtection="1">
      <protection locked="0"/>
    </xf>
    <xf numFmtId="0" fontId="0" fillId="0" borderId="11" xfId="0" applyFont="1" applyBorder="1" applyProtection="1">
      <protection locked="0"/>
    </xf>
    <xf numFmtId="0" fontId="0" fillId="0" borderId="11" xfId="0" applyBorder="1" applyProtection="1">
      <protection locked="0"/>
    </xf>
    <xf numFmtId="0" fontId="0" fillId="0" borderId="15" xfId="0" applyBorder="1" applyProtection="1">
      <protection locked="0"/>
    </xf>
    <xf numFmtId="0" fontId="0" fillId="0" borderId="8" xfId="0" applyBorder="1" applyProtection="1">
      <protection locked="0"/>
    </xf>
    <xf numFmtId="0" fontId="68" fillId="0" borderId="11" xfId="0" applyFont="1" applyBorder="1" applyProtection="1">
      <protection locked="0"/>
    </xf>
    <xf numFmtId="0" fontId="68" fillId="0" borderId="15" xfId="0" applyFont="1" applyBorder="1" applyProtection="1">
      <protection locked="0"/>
    </xf>
    <xf numFmtId="0" fontId="46" fillId="0" borderId="11" xfId="0" applyFont="1" applyBorder="1" applyProtection="1"/>
    <xf numFmtId="0" fontId="46" fillId="0" borderId="11" xfId="0" applyNumberFormat="1" applyFont="1" applyBorder="1" applyProtection="1"/>
    <xf numFmtId="0" fontId="46" fillId="0" borderId="15" xfId="0" applyNumberFormat="1" applyFont="1" applyBorder="1" applyProtection="1"/>
    <xf numFmtId="0" fontId="68" fillId="0" borderId="11" xfId="0" applyFont="1" applyBorder="1" applyProtection="1"/>
    <xf numFmtId="0" fontId="2" fillId="30" borderId="0" xfId="74" applyFill="1" applyProtection="1"/>
    <xf numFmtId="0" fontId="2" fillId="30" borderId="0" xfId="74" applyFont="1" applyFill="1" applyAlignment="1" applyProtection="1">
      <alignment horizontal="right"/>
    </xf>
    <xf numFmtId="0" fontId="2" fillId="0" borderId="0" xfId="74" applyFont="1" applyAlignment="1" applyProtection="1">
      <alignment horizontal="right"/>
    </xf>
    <xf numFmtId="0" fontId="2" fillId="0" borderId="0" xfId="74" applyFont="1" applyFill="1" applyAlignment="1" applyProtection="1">
      <alignment horizontal="right"/>
    </xf>
    <xf numFmtId="0" fontId="38" fillId="0" borderId="1" xfId="74" applyFont="1" applyFill="1" applyBorder="1" applyProtection="1">
      <protection locked="0"/>
    </xf>
    <xf numFmtId="0" fontId="1" fillId="0" borderId="0" xfId="74" applyFont="1" applyFill="1" applyProtection="1"/>
    <xf numFmtId="0" fontId="38" fillId="0" borderId="1" xfId="74" applyFont="1" applyFill="1" applyBorder="1" applyAlignment="1" applyProtection="1">
      <alignment horizontal="right"/>
      <protection locked="0"/>
    </xf>
    <xf numFmtId="0" fontId="41" fillId="0" borderId="32" xfId="74" applyFont="1" applyFill="1" applyBorder="1" applyAlignment="1" applyProtection="1">
      <alignment horizontal="center"/>
    </xf>
    <xf numFmtId="0" fontId="35" fillId="0" borderId="0" xfId="0" applyFont="1" applyFill="1" applyProtection="1"/>
    <xf numFmtId="0" fontId="1" fillId="0" borderId="0" xfId="0" applyFont="1" applyFill="1" applyProtection="1"/>
    <xf numFmtId="0" fontId="1" fillId="65" borderId="0" xfId="0" quotePrefix="1" applyFont="1" applyFill="1" applyProtection="1"/>
    <xf numFmtId="0" fontId="1" fillId="65" borderId="0" xfId="0" applyFont="1" applyFill="1" applyProtection="1"/>
    <xf numFmtId="0" fontId="38" fillId="0" borderId="1" xfId="0" applyFont="1" applyFill="1" applyBorder="1" applyProtection="1">
      <protection locked="0"/>
    </xf>
    <xf numFmtId="0" fontId="41" fillId="0" borderId="27" xfId="0" applyFont="1" applyFill="1" applyBorder="1" applyProtection="1"/>
    <xf numFmtId="0" fontId="1" fillId="0" borderId="0" xfId="74" applyFont="1" applyFill="1" applyAlignment="1" applyProtection="1">
      <alignment horizontal="left"/>
    </xf>
  </cellXfs>
  <cellStyles count="3064">
    <cellStyle name=" 1" xfId="76" xr:uid="{00000000-0005-0000-0000-000000000000}"/>
    <cellStyle name=" 10" xfId="77" xr:uid="{00000000-0005-0000-0000-000001000000}"/>
    <cellStyle name=" 11" xfId="78" xr:uid="{00000000-0005-0000-0000-000002000000}"/>
    <cellStyle name=" 12" xfId="79" xr:uid="{00000000-0005-0000-0000-000003000000}"/>
    <cellStyle name=" 13" xfId="80" xr:uid="{00000000-0005-0000-0000-000004000000}"/>
    <cellStyle name=" 14" xfId="81" xr:uid="{00000000-0005-0000-0000-000005000000}"/>
    <cellStyle name=" 15" xfId="82" xr:uid="{00000000-0005-0000-0000-000006000000}"/>
    <cellStyle name=" 16" xfId="83" xr:uid="{00000000-0005-0000-0000-000007000000}"/>
    <cellStyle name=" 17" xfId="84" xr:uid="{00000000-0005-0000-0000-000008000000}"/>
    <cellStyle name=" 2" xfId="85" xr:uid="{00000000-0005-0000-0000-000009000000}"/>
    <cellStyle name=" 3" xfId="86" xr:uid="{00000000-0005-0000-0000-00000A000000}"/>
    <cellStyle name=" 4" xfId="87" xr:uid="{00000000-0005-0000-0000-00000B000000}"/>
    <cellStyle name=" 5" xfId="88" xr:uid="{00000000-0005-0000-0000-00000C000000}"/>
    <cellStyle name=" 6" xfId="89" xr:uid="{00000000-0005-0000-0000-00000D000000}"/>
    <cellStyle name=" 7" xfId="90" xr:uid="{00000000-0005-0000-0000-00000E000000}"/>
    <cellStyle name=" 8" xfId="91" xr:uid="{00000000-0005-0000-0000-00000F000000}"/>
    <cellStyle name=" 9" xfId="92" xr:uid="{00000000-0005-0000-0000-000010000000}"/>
    <cellStyle name="$" xfId="93" xr:uid="{00000000-0005-0000-0000-000011000000}"/>
    <cellStyle name="$ &amp; ¢" xfId="94" xr:uid="{00000000-0005-0000-0000-000012000000}"/>
    <cellStyle name="$1000s (0)" xfId="95" xr:uid="{00000000-0005-0000-0000-000013000000}"/>
    <cellStyle name="$2" xfId="96" xr:uid="{00000000-0005-0000-0000-000014000000}"/>
    <cellStyle name="%" xfId="4" xr:uid="{00000000-0005-0000-0000-000015000000}"/>
    <cellStyle name="%.00" xfId="97" xr:uid="{00000000-0005-0000-0000-000016000000}"/>
    <cellStyle name=";;;" xfId="98" xr:uid="{00000000-0005-0000-0000-000017000000}"/>
    <cellStyle name="\" xfId="99" xr:uid="{00000000-0005-0000-0000-000018000000}"/>
    <cellStyle name="\_Report 3" xfId="100" xr:uid="{00000000-0005-0000-0000-000019000000}"/>
    <cellStyle name="\_Sheet2" xfId="101" xr:uid="{00000000-0005-0000-0000-00001A000000}"/>
    <cellStyle name="\_Sheet3" xfId="102" xr:uid="{00000000-0005-0000-0000-00001B000000}"/>
    <cellStyle name="_%(SignOnly)" xfId="103" xr:uid="{00000000-0005-0000-0000-00001C000000}"/>
    <cellStyle name="_%(SignSpaceOnly)" xfId="104" xr:uid="{00000000-0005-0000-0000-00001D000000}"/>
    <cellStyle name="_2+10 revenue forecast" xfId="105" xr:uid="{00000000-0005-0000-0000-00001E000000}"/>
    <cellStyle name="_2+10 revenue forecast_Report 3" xfId="106" xr:uid="{00000000-0005-0000-0000-00001F000000}"/>
    <cellStyle name="_2+10 revenue forecast_Sheet2" xfId="107" xr:uid="{00000000-0005-0000-0000-000020000000}"/>
    <cellStyle name="_2+10 revenue forecast_Sheet3" xfId="108" xr:uid="{00000000-0005-0000-0000-000021000000}"/>
    <cellStyle name="_2007 10+2 IHP" xfId="109" xr:uid="{00000000-0005-0000-0000-000022000000}"/>
    <cellStyle name="_2007 10+2 IHP_Report 3" xfId="110" xr:uid="{00000000-0005-0000-0000-000023000000}"/>
    <cellStyle name="_2007 10+2 IHP_Sheet2" xfId="111" xr:uid="{00000000-0005-0000-0000-000024000000}"/>
    <cellStyle name="_2007 10+2 IHP_Sheet3" xfId="112" xr:uid="{00000000-0005-0000-0000-000025000000}"/>
    <cellStyle name="_2008 9+3 GM FCST" xfId="113" xr:uid="{00000000-0005-0000-0000-000026000000}"/>
    <cellStyle name="_2008 9+3 GM FCST_Report 3" xfId="114" xr:uid="{00000000-0005-0000-0000-000027000000}"/>
    <cellStyle name="_2008 9+3 GM FCST_Sheet2" xfId="115" xr:uid="{00000000-0005-0000-0000-000028000000}"/>
    <cellStyle name="_2008 9+3 GM FCST_Sheet3" xfId="116" xr:uid="{00000000-0005-0000-0000-000029000000}"/>
    <cellStyle name="_2009 2+10 Fcst Template - Schedules A-D.xls;F.xls;H.xls;M-Q use this file" xfId="117" xr:uid="{00000000-0005-0000-0000-00002A000000}"/>
    <cellStyle name="_2009 2+10 Fcst Template - Schedules A-D.xls;F.xls;H.xls;M-Q use this file_Report 3" xfId="118" xr:uid="{00000000-0005-0000-0000-00002B000000}"/>
    <cellStyle name="_2009 2+10 Fcst Template - Schedules A-D.xls;F.xls;H.xls;M-Q use this file_Sheet2" xfId="119" xr:uid="{00000000-0005-0000-0000-00002C000000}"/>
    <cellStyle name="_2009 2+10 Fcst Template - Schedules A-D.xls;F.xls;H.xls;M-Q use this file_Sheet3" xfId="120" xr:uid="{00000000-0005-0000-0000-00002D000000}"/>
    <cellStyle name="_2009 Big Wins 2+10_TennCare_20090316" xfId="121" xr:uid="{00000000-0005-0000-0000-00002E000000}"/>
    <cellStyle name="_2009 Big Wins 2+10_TennCare_20090316_Report 3" xfId="122" xr:uid="{00000000-0005-0000-0000-00002F000000}"/>
    <cellStyle name="_2009 Big Wins 2+10_TennCare_20090316_Sheet2" xfId="123" xr:uid="{00000000-0005-0000-0000-000030000000}"/>
    <cellStyle name="_2009 Big Wins 2+10_TennCare_20090316_Sheet3" xfId="124" xr:uid="{00000000-0005-0000-0000-000031000000}"/>
    <cellStyle name="_2009 BudvAct BenEx - Dec" xfId="125" xr:uid="{00000000-0005-0000-0000-000032000000}"/>
    <cellStyle name="_2009 BudvAct BenEx - Dec_Report 3" xfId="126" xr:uid="{00000000-0005-0000-0000-000033000000}"/>
    <cellStyle name="_2009 BudvAct BenEx - Dec_Sheet2" xfId="127" xr:uid="{00000000-0005-0000-0000-000034000000}"/>
    <cellStyle name="_2009 BudvAct BenEx - Dec_Sheet3" xfId="128" xr:uid="{00000000-0005-0000-0000-000035000000}"/>
    <cellStyle name="_2009-01 Power Point Load" xfId="129" xr:uid="{00000000-0005-0000-0000-000036000000}"/>
    <cellStyle name="_2009-01 Power Point Load_Report 3" xfId="130" xr:uid="{00000000-0005-0000-0000-000037000000}"/>
    <cellStyle name="_2009-01 Power Point Load_Sheet2" xfId="131" xr:uid="{00000000-0005-0000-0000-000038000000}"/>
    <cellStyle name="_2009-01 Power Point Load_Sheet3" xfId="132" xr:uid="{00000000-0005-0000-0000-000039000000}"/>
    <cellStyle name="_2009-02 Power Point Load" xfId="133" xr:uid="{00000000-0005-0000-0000-00003A000000}"/>
    <cellStyle name="_2009-02 Power Point Load_Report 3" xfId="134" xr:uid="{00000000-0005-0000-0000-00003B000000}"/>
    <cellStyle name="_2009-02 Power Point Load_Sheet2" xfId="135" xr:uid="{00000000-0005-0000-0000-00003C000000}"/>
    <cellStyle name="_2009-02 Power Point Load_Sheet3" xfId="136" xr:uid="{00000000-0005-0000-0000-00003D000000}"/>
    <cellStyle name="_2010 2+10_GM FCST" xfId="137" xr:uid="{00000000-0005-0000-0000-00003E000000}"/>
    <cellStyle name="_2010 2+10_GM FCST_Report 3" xfId="138" xr:uid="{00000000-0005-0000-0000-00003F000000}"/>
    <cellStyle name="_2010 2+10_GM FCST_Sheet2" xfId="139" xr:uid="{00000000-0005-0000-0000-000040000000}"/>
    <cellStyle name="_2010 2+10_GM FCST_Sheet3" xfId="140" xr:uid="{00000000-0005-0000-0000-000041000000}"/>
    <cellStyle name="_2-2008 Close" xfId="141" xr:uid="{00000000-0005-0000-0000-000042000000}"/>
    <cellStyle name="_2-2008 Close_Report 3" xfId="142" xr:uid="{00000000-0005-0000-0000-000043000000}"/>
    <cellStyle name="_2-2008 Close_Sheet2" xfId="143" xr:uid="{00000000-0005-0000-0000-000044000000}"/>
    <cellStyle name="_2-2008 Close_Sheet3" xfId="144" xr:uid="{00000000-0005-0000-0000-000045000000}"/>
    <cellStyle name="_5+7 Cap SCS Cap Submission" xfId="145" xr:uid="{00000000-0005-0000-0000-000046000000}"/>
    <cellStyle name="_5+7 Cap SCS Cap Submission_Report 3" xfId="146" xr:uid="{00000000-0005-0000-0000-000047000000}"/>
    <cellStyle name="_5+7 Cap SCS Cap Submission_Sheet2" xfId="147" xr:uid="{00000000-0005-0000-0000-000048000000}"/>
    <cellStyle name="_5+7 Cap SCS Cap Submission_Sheet3" xfId="148" xr:uid="{00000000-0005-0000-0000-000049000000}"/>
    <cellStyle name="_7+5 Int-Ewd-Ext" xfId="149" xr:uid="{00000000-0005-0000-0000-00004A000000}"/>
    <cellStyle name="_7+5 Int-Ewd-Ext_Report 3" xfId="150" xr:uid="{00000000-0005-0000-0000-00004B000000}"/>
    <cellStyle name="_7+5 Int-Ewd-Ext_Sheet2" xfId="151" xr:uid="{00000000-0005-0000-0000-00004C000000}"/>
    <cellStyle name="_7+5 Int-Ewd-Ext_Sheet3" xfId="152" xr:uid="{00000000-0005-0000-0000-00004D000000}"/>
    <cellStyle name="_Alt5" xfId="153" xr:uid="{00000000-0005-0000-0000-00004E000000}"/>
    <cellStyle name="_ASO Revenue" xfId="154" xr:uid="{00000000-0005-0000-0000-00004F000000}"/>
    <cellStyle name="_ASO Revenue_Report 3" xfId="155" xr:uid="{00000000-0005-0000-0000-000050000000}"/>
    <cellStyle name="_ASO Revenue_Sheet2" xfId="156" xr:uid="{00000000-0005-0000-0000-000051000000}"/>
    <cellStyle name="_ASO Revenue_Sheet3" xfId="157" xr:uid="{00000000-0005-0000-0000-000052000000}"/>
    <cellStyle name="_August 2008 FLASH_Updated for Actua_WD4" xfId="158" xr:uid="{00000000-0005-0000-0000-000053000000}"/>
    <cellStyle name="_August 2008 FLASH_Updated for Actua_WD4_Report 3" xfId="159" xr:uid="{00000000-0005-0000-0000-000054000000}"/>
    <cellStyle name="_August 2008 FLASH_Updated for Actua_WD4_Sheet2" xfId="160" xr:uid="{00000000-0005-0000-0000-000055000000}"/>
    <cellStyle name="_August 2008 FLASH_Updated for Actua_WD4_Sheet3" xfId="161" xr:uid="{00000000-0005-0000-0000-000056000000}"/>
    <cellStyle name="_Big Customer PL 8+4 Pierce Sch A_V1" xfId="162" xr:uid="{00000000-0005-0000-0000-000057000000}"/>
    <cellStyle name="_Big Customer PL 8+4 Pierce Sch A_V1_Report 3" xfId="163" xr:uid="{00000000-0005-0000-0000-000058000000}"/>
    <cellStyle name="_Big Customer PL 8+4 Pierce Sch A_V1_Sheet2" xfId="164" xr:uid="{00000000-0005-0000-0000-000059000000}"/>
    <cellStyle name="_Big Customer PL 8+4 Pierce Sch A_V1_Sheet3" xfId="165" xr:uid="{00000000-0005-0000-0000-00005A000000}"/>
    <cellStyle name="_Book1" xfId="166" xr:uid="{00000000-0005-0000-0000-00005B000000}"/>
    <cellStyle name="_Book1_Report 3" xfId="167" xr:uid="{00000000-0005-0000-0000-00005C000000}"/>
    <cellStyle name="_Book1_Sheet2" xfId="168" xr:uid="{00000000-0005-0000-0000-00005D000000}"/>
    <cellStyle name="_Book1_Sheet3" xfId="169" xr:uid="{00000000-0005-0000-0000-00005E000000}"/>
    <cellStyle name="_Book3" xfId="170" xr:uid="{00000000-0005-0000-0000-00005F000000}"/>
    <cellStyle name="_Book3_Report 3" xfId="171" xr:uid="{00000000-0005-0000-0000-000060000000}"/>
    <cellStyle name="_Book3_Sheet2" xfId="172" xr:uid="{00000000-0005-0000-0000-000061000000}"/>
    <cellStyle name="_Book3_Sheet3" xfId="173" xr:uid="{00000000-0005-0000-0000-000062000000}"/>
    <cellStyle name="_Book5" xfId="174" xr:uid="{00000000-0005-0000-0000-000063000000}"/>
    <cellStyle name="_Book5_Report 3" xfId="175" xr:uid="{00000000-0005-0000-0000-000064000000}"/>
    <cellStyle name="_Book5_Sheet2" xfId="176" xr:uid="{00000000-0005-0000-0000-000065000000}"/>
    <cellStyle name="_Book5_Sheet3" xfId="177" xr:uid="{00000000-0005-0000-0000-000066000000}"/>
    <cellStyle name="_Call&amp;Claim_Mock 3 Testing" xfId="178" xr:uid="{00000000-0005-0000-0000-000067000000}"/>
    <cellStyle name="_Call&amp;Claim_Mock 3 Testing_Report 3" xfId="179" xr:uid="{00000000-0005-0000-0000-000068000000}"/>
    <cellStyle name="_Call&amp;Claim_Mock 3 Testing_Sheet2" xfId="180" xr:uid="{00000000-0005-0000-0000-000069000000}"/>
    <cellStyle name="_Call&amp;Claim_Mock 3 Testing_Sheet3" xfId="181" xr:uid="{00000000-0005-0000-0000-00006A000000}"/>
    <cellStyle name="_Call&amp;Claim_Mock 4 Testing v3" xfId="182" xr:uid="{00000000-0005-0000-0000-00006B000000}"/>
    <cellStyle name="_Call&amp;Claim_Mock 4 Testing v3_Report 3" xfId="183" xr:uid="{00000000-0005-0000-0000-00006C000000}"/>
    <cellStyle name="_Call&amp;Claim_Mock 4 Testing v3_Sheet2" xfId="184" xr:uid="{00000000-0005-0000-0000-00006D000000}"/>
    <cellStyle name="_Call&amp;Claim_Mock 4 Testing v3_Sheet3" xfId="185" xr:uid="{00000000-0005-0000-0000-00006E000000}"/>
    <cellStyle name="_Call_Claim Dept PLs" xfId="186" xr:uid="{00000000-0005-0000-0000-00006F000000}"/>
    <cellStyle name="_Call_Claim Dept PLs_Report 3" xfId="187" xr:uid="{00000000-0005-0000-0000-000070000000}"/>
    <cellStyle name="_Call_Claim Dept PLs_Sheet2" xfId="188" xr:uid="{00000000-0005-0000-0000-000071000000}"/>
    <cellStyle name="_Call_Claim Dept PLs_Sheet3" xfId="189" xr:uid="{00000000-0005-0000-0000-000072000000}"/>
    <cellStyle name="_CallClaim_Mock 3 Testing" xfId="190" xr:uid="{00000000-0005-0000-0000-000073000000}"/>
    <cellStyle name="_CallClaim_Mock 3 Testing_Report 3" xfId="191" xr:uid="{00000000-0005-0000-0000-000074000000}"/>
    <cellStyle name="_CallClaim_Mock 3 Testing_Sheet2" xfId="192" xr:uid="{00000000-0005-0000-0000-000075000000}"/>
    <cellStyle name="_CallClaim_Mock 3 Testing_Sheet3" xfId="193" xr:uid="{00000000-0005-0000-0000-000076000000}"/>
    <cellStyle name="_CER (41270)" xfId="194" xr:uid="{00000000-0005-0000-0000-000077000000}"/>
    <cellStyle name="_CER (41270)_Report 3" xfId="195" xr:uid="{00000000-0005-0000-0000-000078000000}"/>
    <cellStyle name="_CER (41270)_Sheet2" xfId="196" xr:uid="{00000000-0005-0000-0000-000079000000}"/>
    <cellStyle name="_CER (41270)_Sheet3" xfId="197" xr:uid="{00000000-0005-0000-0000-00007A000000}"/>
    <cellStyle name="_Column1" xfId="198" xr:uid="{00000000-0005-0000-0000-00007B000000}"/>
    <cellStyle name="_Column1_Report 3" xfId="199" xr:uid="{00000000-0005-0000-0000-00007C000000}"/>
    <cellStyle name="_Column1_Sheet2" xfId="200" xr:uid="{00000000-0005-0000-0000-00007D000000}"/>
    <cellStyle name="_Column1_Sheet3" xfId="201" xr:uid="{00000000-0005-0000-0000-00007E000000}"/>
    <cellStyle name="_Comma" xfId="202" xr:uid="{00000000-0005-0000-0000-00007F000000}"/>
    <cellStyle name="_Comma_~0577852" xfId="203" xr:uid="{00000000-0005-0000-0000-000080000000}"/>
    <cellStyle name="_Comma_~4026969" xfId="204" xr:uid="{00000000-0005-0000-0000-000081000000}"/>
    <cellStyle name="_Comma_0+12 Care Solutions WD7 1.10.08 v3 - to SCS" xfId="205" xr:uid="{00000000-0005-0000-0000-000082000000}"/>
    <cellStyle name="_Comma_0+12 Forecast" xfId="206" xr:uid="{00000000-0005-0000-0000-000083000000}"/>
    <cellStyle name="_Comma_0+12 HSG FINAL" xfId="207" xr:uid="{00000000-0005-0000-0000-000084000000}"/>
    <cellStyle name="_Comma_10+2 Rollforward template" xfId="208" xr:uid="{00000000-0005-0000-0000-000085000000}"/>
    <cellStyle name="_Comma_2004_2005 EBITDA Bridge" xfId="209" xr:uid="{00000000-0005-0000-0000-000086000000}"/>
    <cellStyle name="_Comma_2004-7-8 v2 Segment Multiple Analysis" xfId="210" xr:uid="{00000000-0005-0000-0000-000087000000}"/>
    <cellStyle name="_Comma_2007 3+9 - Supplemental Schedules" xfId="211" xr:uid="{00000000-0005-0000-0000-000088000000}"/>
    <cellStyle name="_Comma_2007 3+9 Forecast - Disease Solutions V4" xfId="212" xr:uid="{00000000-0005-0000-0000-000089000000}"/>
    <cellStyle name="_Comma_2007 3+9 Margins" xfId="213" xr:uid="{00000000-0005-0000-0000-00008A000000}"/>
    <cellStyle name="_Comma_2007 3+9 SUMMARY" xfId="214" xr:uid="{00000000-0005-0000-0000-00008B000000}"/>
    <cellStyle name="_Comma_2007 3+9 SUMMARY 04.14.07" xfId="215" xr:uid="{00000000-0005-0000-0000-00008C000000}"/>
    <cellStyle name="_Comma_2007 5+7 - Supplemental Schedules (v3)" xfId="216" xr:uid="{00000000-0005-0000-0000-00008D000000}"/>
    <cellStyle name="_Comma_2007 5+7 SUMMARY" xfId="217" xr:uid="{00000000-0005-0000-0000-00008E000000}"/>
    <cellStyle name="_Comma_2007 7+5 - Supplemental Schedules" xfId="218" xr:uid="{00000000-0005-0000-0000-00008F000000}"/>
    <cellStyle name="_Comma_2007 7+5 Revenue Rollforward (URN)" xfId="219" xr:uid="{00000000-0005-0000-0000-000090000000}"/>
    <cellStyle name="_Comma_2007 9+3 Analysis_AP" xfId="220" xr:uid="{00000000-0005-0000-0000-000091000000}"/>
    <cellStyle name="_Comma_2007 Budget - Supplemental Schedules" xfId="221" xr:uid="{00000000-0005-0000-0000-000092000000}"/>
    <cellStyle name="_Comma_2007 Revenue Rollforward - HCDS - 10-18-07" xfId="222" xr:uid="{00000000-0005-0000-0000-000093000000}"/>
    <cellStyle name="_Comma_2007 Revenue Rollforward - HCDS - 11-02-07" xfId="223" xr:uid="{00000000-0005-0000-0000-000094000000}"/>
    <cellStyle name="_Comma_2007_2008_Growth_Slides_11_02" xfId="224" xr:uid="{00000000-0005-0000-0000-000095000000}"/>
    <cellStyle name="_Comma_2008 @ 10+2 FCST" xfId="225" xr:uid="{00000000-0005-0000-0000-000096000000}"/>
    <cellStyle name="_Comma_2008 7+5 Revenue Rollforward (URN)" xfId="226" xr:uid="{00000000-0005-0000-0000-000097000000}"/>
    <cellStyle name="_Comma_2008 Bi weekly Template" xfId="227" xr:uid="{00000000-0005-0000-0000-000098000000}"/>
    <cellStyle name="_Comma_2008 Bi-weekly SHS Best Est. &amp; Rev Rfwd 7-19-07" xfId="228" xr:uid="{00000000-0005-0000-0000-000099000000}"/>
    <cellStyle name="_Comma_2008 Bi-weekly SHS Best Est. &amp; Rev Rfwd 7-26-07" xfId="229" xr:uid="{00000000-0005-0000-0000-00009A000000}"/>
    <cellStyle name="_Comma_2008 Bi-weekly SHS Best Est. Rev Rfwd 11-02-07" xfId="230" xr:uid="{00000000-0005-0000-0000-00009B000000}"/>
    <cellStyle name="_Comma_2008 Executive Summary" xfId="231" xr:uid="{00000000-0005-0000-0000-00009C000000}"/>
    <cellStyle name="_Comma_2008 HCDS Exec Summary" xfId="232" xr:uid="{00000000-0005-0000-0000-00009D000000}"/>
    <cellStyle name="_Comma_2008 Pipeline Rollforward_HSG" xfId="233" xr:uid="{00000000-0005-0000-0000-00009E000000}"/>
    <cellStyle name="_Comma_2008 Revenue Target 8-17-07 for Heather" xfId="234" xr:uid="{00000000-0005-0000-0000-00009F000000}"/>
    <cellStyle name="_Comma_2008 Summary Detail - Dawn and John P." xfId="235" xr:uid="{00000000-0005-0000-0000-0000A0000000}"/>
    <cellStyle name="_Comma_2008 UBH Best Est  Roll 10+2 080131" xfId="236" xr:uid="{00000000-0005-0000-0000-0000A1000000}"/>
    <cellStyle name="_Comma_2008 UPLOAD Template EXTERNAL (10+2)" xfId="237" xr:uid="{00000000-0005-0000-0000-0000A2000000}"/>
    <cellStyle name="_Comma_2008-04 Power Point Load" xfId="238" xr:uid="{00000000-0005-0000-0000-0000A3000000}"/>
    <cellStyle name="_Comma_2009 2+10 Fcst Template - Schedules A-D.xls;F.xls;H.xls;M-Q use this file" xfId="239" xr:uid="{00000000-0005-0000-0000-0000A4000000}"/>
    <cellStyle name="_Comma_2009-02 Power Point Load" xfId="240" xr:uid="{00000000-0005-0000-0000-0000A5000000}"/>
    <cellStyle name="_Comma_2010 2+10_GM FCST" xfId="241" xr:uid="{00000000-0005-0000-0000-0000A6000000}"/>
    <cellStyle name="_Comma_3+9 known-gap highlevel v4" xfId="242" xr:uid="{00000000-0005-0000-0000-0000A7000000}"/>
    <cellStyle name="_Comma_3+9 Revenue Forecasting tool - essbase based" xfId="243" xr:uid="{00000000-0005-0000-0000-0000A8000000}"/>
    <cellStyle name="_Comma_5+7 Preview" xfId="244" xr:uid="{00000000-0005-0000-0000-0000A9000000}"/>
    <cellStyle name="_Comma_560" xfId="245" xr:uid="{00000000-0005-0000-0000-0000AA000000}"/>
    <cellStyle name="_Comma_7+5 Int-Ewd-Ext" xfId="246" xr:uid="{00000000-0005-0000-0000-0000AB000000}"/>
    <cellStyle name="_Comma_7+5 Pipeline Rollforward (ACN)" xfId="247" xr:uid="{00000000-0005-0000-0000-0000AC000000}"/>
    <cellStyle name="_Comma_7-19-07 SHS CEO Report Final Expanded View" xfId="248" xr:uid="{00000000-0005-0000-0000-0000AD000000}"/>
    <cellStyle name="_Comma_9+3_Budget Forecast Timeline v2." xfId="249" xr:uid="{00000000-0005-0000-0000-0000AE000000}"/>
    <cellStyle name="_Comma_A9" xfId="250" xr:uid="{00000000-0005-0000-0000-0000AF000000}"/>
    <cellStyle name="_Comma_AGP_Screen 03.25.04" xfId="251" xr:uid="{00000000-0005-0000-0000-0000B0000000}"/>
    <cellStyle name="_Comma_Bi weekly rollforward 11 1 07v2" xfId="252" xr:uid="{00000000-0005-0000-0000-0000B1000000}"/>
    <cellStyle name="_Comma_Bi weekly rollforward 11 29 08 w DV updates" xfId="253" xr:uid="{00000000-0005-0000-0000-0000B2000000}"/>
    <cellStyle name="_Comma_Bi weekly rollforward 12-13-07" xfId="254" xr:uid="{00000000-0005-0000-0000-0000B3000000}"/>
    <cellStyle name="_Comma_Bi weekly rollforward 1-24-08" xfId="255" xr:uid="{00000000-0005-0000-0000-0000B4000000}"/>
    <cellStyle name="_Comma_Bi weekly rollforward 1-9-08" xfId="256" xr:uid="{00000000-0005-0000-0000-0000B5000000}"/>
    <cellStyle name="_Comma_Bi weekly rollforward 8.16.07 v1" xfId="257" xr:uid="{00000000-0005-0000-0000-0000B6000000}"/>
    <cellStyle name="_Comma_Big Customer PL 8+4 Pierce Sch A_V1" xfId="258" xr:uid="{00000000-0005-0000-0000-0000B7000000}"/>
    <cellStyle name="_Comma_Bi-weekly SHS Best Est. Rev Rfwd 7-05-07" xfId="259" xr:uid="{00000000-0005-0000-0000-0000B8000000}"/>
    <cellStyle name="_Comma_Bi-weekly SHS Best Est. Rev Rfwd 7-26-07 Final" xfId="260" xr:uid="{00000000-0005-0000-0000-0000B9000000}"/>
    <cellStyle name="_Comma_Biweekly with Hansen model" xfId="261" xr:uid="{00000000-0005-0000-0000-0000BA000000}"/>
    <cellStyle name="_Comma_Book1" xfId="262" xr:uid="{00000000-0005-0000-0000-0000BB000000}"/>
    <cellStyle name="_Comma_Book2" xfId="263" xr:uid="{00000000-0005-0000-0000-0000BC000000}"/>
    <cellStyle name="_Comma_Bridge - 2008 Revenue Bud" xfId="264" xr:uid="{00000000-0005-0000-0000-0000BD000000}"/>
    <cellStyle name="_Comma_Bronco 2005 Guidance Summary 01.19.05" xfId="265" xr:uid="{00000000-0005-0000-0000-0000BE000000}"/>
    <cellStyle name="_Comma_Bronco Screen 10.20.04" xfId="266" xr:uid="{00000000-0005-0000-0000-0000BF000000}"/>
    <cellStyle name="_Comma_Bronco Screen 7.19.04" xfId="267" xr:uid="{00000000-0005-0000-0000-0000C0000000}"/>
    <cellStyle name="_Comma_Bronco Screen 8.21.04" xfId="268" xr:uid="{00000000-0005-0000-0000-0000C1000000}"/>
    <cellStyle name="_Comma_Bronco Ten-Year DCF Model (CD) V2 9.1.04" xfId="269" xr:uid="{00000000-0005-0000-0000-0000C2000000}"/>
    <cellStyle name="_Comma_CER (41270)" xfId="270" xr:uid="{00000000-0005-0000-0000-0000C3000000}"/>
    <cellStyle name="_Comma_Copy of Point BS Variance Analysis (BT Update) 12.16.05" xfId="271" xr:uid="{00000000-0005-0000-0000-0000C4000000}"/>
    <cellStyle name="_Comma_Copy of Point BS Variance Analysis FINAL 12.19.05 v2" xfId="272" xr:uid="{00000000-0005-0000-0000-0000C5000000}"/>
    <cellStyle name="_Comma_Cost Savings 5+7" xfId="273" xr:uid="{00000000-0005-0000-0000-0000C6000000}"/>
    <cellStyle name="_Comma_CRO Public Comps - 4.25.05" xfId="274" xr:uid="{00000000-0005-0000-0000-0000C7000000}"/>
    <cellStyle name="_Comma_DCF - 20 Year" xfId="275" xr:uid="{00000000-0005-0000-0000-0000C8000000}"/>
    <cellStyle name="_Comma_Dental 2008-2010 best estimate model 3+9 version 4-9-07" xfId="276" xr:uid="{00000000-0005-0000-0000-0000C9000000}"/>
    <cellStyle name="_Comma_Emp-Pay-PS 2006-2007-2008v4" xfId="277" xr:uid="{00000000-0005-0000-0000-0000CA000000}"/>
    <cellStyle name="_Comma_Essbase load Rev Mem COC by Channel &amp; Customer" xfId="278" xr:uid="{00000000-0005-0000-0000-0000CB000000}"/>
    <cellStyle name="_Comma_Essbase pull_HSG Consol_prod suite_revised for 7+5FC v2" xfId="279" xr:uid="{00000000-0005-0000-0000-0000CC000000}"/>
    <cellStyle name="_Comma_Est Stretch" xfId="280" xr:uid="{00000000-0005-0000-0000-0000CD000000}"/>
    <cellStyle name="_Comma_Federal NOL" xfId="281" xr:uid="{00000000-0005-0000-0000-0000CE000000}"/>
    <cellStyle name="_Comma_Financial Review 10.02.07" xfId="282" xr:uid="{00000000-0005-0000-0000-0000CF000000}"/>
    <cellStyle name="_Comma_Financial Review 8.22.07" xfId="283" xr:uid="{00000000-0005-0000-0000-0000D0000000}"/>
    <cellStyle name="_Comma_Financial Review 8.25.07" xfId="284" xr:uid="{00000000-0005-0000-0000-0000D1000000}"/>
    <cellStyle name="_Comma_Financial Slides" xfId="285" xr:uid="{00000000-0005-0000-0000-0000D2000000}"/>
    <cellStyle name="_Comma_First Health Group Detailed Screen 10.14.04" xfId="286" xr:uid="{00000000-0005-0000-0000-0000D3000000}"/>
    <cellStyle name="_Comma_First Health Model_10_05_04" xfId="287" xr:uid="{00000000-0005-0000-0000-0000D4000000}"/>
    <cellStyle name="_Comma_FTEs PS 5+7" xfId="288" xr:uid="{00000000-0005-0000-0000-0000D5000000}"/>
    <cellStyle name="_Comma_Gap Analysis" xfId="289" xr:uid="{00000000-0005-0000-0000-0000D6000000}"/>
    <cellStyle name="_Comma_GBS Bi_Weekly 02-06-08" xfId="290" xr:uid="{00000000-0005-0000-0000-0000D7000000}"/>
    <cellStyle name="_Comma_GIS_SCS Cost Control" xfId="291" xr:uid="{00000000-0005-0000-0000-0000D8000000}"/>
    <cellStyle name="_Comma_GM" xfId="292" xr:uid="{00000000-0005-0000-0000-0000D9000000}"/>
    <cellStyle name="_Comma_HCDS Exec Summary_v2" xfId="293" xr:uid="{00000000-0005-0000-0000-0000DA000000}"/>
    <cellStyle name="_Comma_HCDS FTE 5+7 by month" xfId="294" xr:uid="{00000000-0005-0000-0000-0000DB000000}"/>
    <cellStyle name="_Comma_HCDS Revenue Rollforward (HCDS)" xfId="295" xr:uid="{00000000-0005-0000-0000-0000DC000000}"/>
    <cellStyle name="_Comma_HD Comps" xfId="296" xr:uid="{00000000-0005-0000-0000-0000DD000000}"/>
    <cellStyle name="_Comma_Health Dialog Private Screen 12.13.04" xfId="297" xr:uid="{00000000-0005-0000-0000-0000DE000000}"/>
    <cellStyle name="_Comma_HNT Screen 04.20.05" xfId="298" xr:uid="{00000000-0005-0000-0000-0000DF000000}"/>
    <cellStyle name="_Comma_HNT Screen 5.7.04" xfId="299" xr:uid="{00000000-0005-0000-0000-0000E0000000}"/>
    <cellStyle name="_Comma_HNT Screen 6.16.04" xfId="300" xr:uid="{00000000-0005-0000-0000-0000E1000000}"/>
    <cellStyle name="_Comma_HSG 2008 Budget Bridge - KLD3" xfId="301" xr:uid="{00000000-0005-0000-0000-0000E2000000}"/>
    <cellStyle name="_Comma_HSG quarterly" xfId="302" xr:uid="{00000000-0005-0000-0000-0000E3000000}"/>
    <cellStyle name="_Comma_Int-Ext-EWD - GBS V2" xfId="303" xr:uid="{00000000-0005-0000-0000-0000E4000000}"/>
    <cellStyle name="_Comma_John Way New and Improved GM Analysis_2009@ 2+10" xfId="304" xr:uid="{00000000-0005-0000-0000-0000E5000000}"/>
    <cellStyle name="_Comma_Known Rev - Gap Rept 20071102" xfId="305" xr:uid="{00000000-0005-0000-0000-0000E6000000}"/>
    <cellStyle name="_Comma_lbo_short_form" xfId="306" xr:uid="{00000000-0005-0000-0000-0000E7000000}"/>
    <cellStyle name="_Comma_Magellan Screen 03.08.05" xfId="307" xr:uid="{00000000-0005-0000-0000-0000E8000000}"/>
    <cellStyle name="_Comma_Magellan Screen 12.20.04" xfId="308" xr:uid="{00000000-0005-0000-0000-0000E9000000}"/>
    <cellStyle name="_Comma_Magellan Screen 12.21.04 KJR" xfId="309" xr:uid="{00000000-0005-0000-0000-0000EA000000}"/>
    <cellStyle name="_Comma_May 2007 Product Reporting - HCDS" xfId="310" xr:uid="{00000000-0005-0000-0000-0000EB000000}"/>
    <cellStyle name="_Comma_McKesson Screen 1.07.05" xfId="311" xr:uid="{00000000-0005-0000-0000-0000EC000000}"/>
    <cellStyle name="_Comma_McKesson Screen 1.31.05" xfId="312" xr:uid="{00000000-0005-0000-0000-0000ED000000}"/>
    <cellStyle name="_Comma_McKesson Screen 4.20.05" xfId="313" xr:uid="{00000000-0005-0000-0000-0000EE000000}"/>
    <cellStyle name="_Comma_Medicaid" xfId="314" xr:uid="{00000000-0005-0000-0000-0000EF000000}"/>
    <cellStyle name="_Comma_Medicaid Comps" xfId="315" xr:uid="{00000000-0005-0000-0000-0000F0000000}"/>
    <cellStyle name="_Comma_Membership" xfId="316" xr:uid="{00000000-0005-0000-0000-0000F1000000}"/>
    <cellStyle name="_Comma_Membership Analysis 12.13.04" xfId="317" xr:uid="{00000000-0005-0000-0000-0000F2000000}"/>
    <cellStyle name="_Comma_New Mexico Tax Issue 02.15.05" xfId="318" xr:uid="{00000000-0005-0000-0000-0000F3000000}"/>
    <cellStyle name="_Comma_NOL Benefit" xfId="319" xr:uid="{00000000-0005-0000-0000-0000F4000000}"/>
    <cellStyle name="_Comma_OptumHealth ACR Targets_110607v2" xfId="320" xr:uid="{00000000-0005-0000-0000-0000F5000000}"/>
    <cellStyle name="_Comma_Ovations 2+10 Impacts_03.27.08" xfId="321" xr:uid="{00000000-0005-0000-0000-0000F6000000}"/>
    <cellStyle name="_Comma_Ovations Program Template" xfId="322" xr:uid="{00000000-0005-0000-0000-0000F7000000}"/>
    <cellStyle name="_Comma_P&amp;L Sched" xfId="323" xr:uid="{00000000-0005-0000-0000-0000F8000000}"/>
    <cellStyle name="_Comma_PacifiCare Health Systems Screening Analysis 02.04.05" xfId="324" xr:uid="{00000000-0005-0000-0000-0000F9000000}"/>
    <cellStyle name="_Comma_PacifiCare Health Systems Screening Analysis 11.22.04" xfId="325" xr:uid="{00000000-0005-0000-0000-0000FA000000}"/>
    <cellStyle name="_Comma_Page 11 - Operating Costs" xfId="326" xr:uid="{00000000-0005-0000-0000-0000FB000000}"/>
    <cellStyle name="_Comma_PHS P&amp;L Membership and Multiple Comparison 11.22.04" xfId="327" xr:uid="{00000000-0005-0000-0000-0000FC000000}"/>
    <cellStyle name="_Comma_Pierce County 2+10 revenue forecast SFO" xfId="328" xr:uid="{00000000-0005-0000-0000-0000FD000000}"/>
    <cellStyle name="_Comma_Pierce County PL 5+7 Pierce Sch A_V4" xfId="329" xr:uid="{00000000-0005-0000-0000-0000FE000000}"/>
    <cellStyle name="_Comma_Pipeline Rollforward_HSG" xfId="330" xr:uid="{00000000-0005-0000-0000-0000FF000000}"/>
    <cellStyle name="_Comma_PL Rollforward Template" xfId="331" xr:uid="{00000000-0005-0000-0000-000000010000}"/>
    <cellStyle name="_Comma_PL Summ-Detail_2007" xfId="332" xr:uid="{00000000-0005-0000-0000-000001010000}"/>
    <cellStyle name="_Comma_Productivity Docs" xfId="333" xr:uid="{00000000-0005-0000-0000-000002010000}"/>
    <cellStyle name="_Comma_Public Comps 10.27.04 (Updates)" xfId="334" xr:uid="{00000000-0005-0000-0000-000003010000}"/>
    <cellStyle name="_Comma_Public Comps 11.11.04.2005 Versionxls" xfId="335" xr:uid="{00000000-0005-0000-0000-000004010000}"/>
    <cellStyle name="_Comma_Public Comps 4.2.04" xfId="336" xr:uid="{00000000-0005-0000-0000-000005010000}"/>
    <cellStyle name="_Comma_Risk Responsibility Matrix 8.13.04" xfId="337" xr:uid="{00000000-0005-0000-0000-000006010000}"/>
    <cellStyle name="_Comma_Screening Tool - CHA 12.18.05" xfId="338" xr:uid="{00000000-0005-0000-0000-000007010000}"/>
    <cellStyle name="_Comma_SCS 7+5 Capital FCST Template" xfId="339" xr:uid="{00000000-0005-0000-0000-000008010000}"/>
    <cellStyle name="_Comma_SKM Valuation - Consideration Analysis 02.24.05" xfId="340" xr:uid="{00000000-0005-0000-0000-000009010000}"/>
    <cellStyle name="_Comma_SLT Finance Slides_081807" xfId="341" xr:uid="{00000000-0005-0000-0000-00000A010000}"/>
    <cellStyle name="_Comma_Status Update Fender 8.02.06" xfId="342" xr:uid="{00000000-0005-0000-0000-00000B010000}"/>
    <cellStyle name="_Comma_Supplemental Schedules 1+11 FCST" xfId="343" xr:uid="{00000000-0005-0000-0000-00000C010000}"/>
    <cellStyle name="_Comma_Supplemental Schedules UPDATE" xfId="344" xr:uid="{00000000-0005-0000-0000-00000D010000}"/>
    <cellStyle name="_Comma_Tsunami Comps 11.23.04 v2" xfId="345" xr:uid="{00000000-0005-0000-0000-00000E010000}"/>
    <cellStyle name="_Comma_Tsunami Comps2" xfId="346" xr:uid="{00000000-0005-0000-0000-00000F010000}"/>
    <cellStyle name="_Comma_TZIX Screen 05.07.04" xfId="347" xr:uid="{00000000-0005-0000-0000-000010010000}"/>
    <cellStyle name="_Comma_UBH Bi-Weekly 110107_10+2" xfId="348" xr:uid="{00000000-0005-0000-0000-000011010000}"/>
    <cellStyle name="_Comma_Walgreen Co Screen 03.14.05" xfId="349" xr:uid="{00000000-0005-0000-0000-000012010000}"/>
    <cellStyle name="_Comma_WebMD Screen 01.08.05" xfId="350" xr:uid="{00000000-0005-0000-0000-000013010000}"/>
    <cellStyle name="_Comma_WebMD Screen 01.10.05" xfId="351" xr:uid="{00000000-0005-0000-0000-000014010000}"/>
    <cellStyle name="_Comma_Wellness 2007 5+7 Forecast" xfId="352" xr:uid="{00000000-0005-0000-0000-000015010000}"/>
    <cellStyle name="_Comma_Worksheet in 2008 Business Plan Review Template_final" xfId="353" xr:uid="{00000000-0005-0000-0000-000016010000}"/>
    <cellStyle name="_Comma_Worksheet in Supplemental Presentation" xfId="354" xr:uid="{00000000-0005-0000-0000-000017010000}"/>
    <cellStyle name="_Currency" xfId="355" xr:uid="{00000000-0005-0000-0000-000018010000}"/>
    <cellStyle name="_Currency_0+12 Care Solutions WD7 1.10.08 v3 - to SCS" xfId="356" xr:uid="{00000000-0005-0000-0000-000019010000}"/>
    <cellStyle name="_Currency_0+12 Forecast" xfId="357" xr:uid="{00000000-0005-0000-0000-00001A010000}"/>
    <cellStyle name="_Currency_0+12 HSG FINAL" xfId="358" xr:uid="{00000000-0005-0000-0000-00001B010000}"/>
    <cellStyle name="_Currency_10+2 Rollforward template" xfId="359" xr:uid="{00000000-0005-0000-0000-00001C010000}"/>
    <cellStyle name="_Currency_2004_2005 EBITDA Bridge" xfId="360" xr:uid="{00000000-0005-0000-0000-00001D010000}"/>
    <cellStyle name="_Currency_2007 3+9 - Supplemental Schedules" xfId="361" xr:uid="{00000000-0005-0000-0000-00001E010000}"/>
    <cellStyle name="_Currency_2007 3+9 Forecast - Disease Solutions V4" xfId="362" xr:uid="{00000000-0005-0000-0000-00001F010000}"/>
    <cellStyle name="_Currency_2007 3+9 Margins" xfId="363" xr:uid="{00000000-0005-0000-0000-000020010000}"/>
    <cellStyle name="_Currency_2007 3+9 SUMMARY" xfId="364" xr:uid="{00000000-0005-0000-0000-000021010000}"/>
    <cellStyle name="_Currency_2007 3+9 SUMMARY 04.14.07" xfId="365" xr:uid="{00000000-0005-0000-0000-000022010000}"/>
    <cellStyle name="_Currency_2007 5+7 - Supplemental Schedules (v3)" xfId="366" xr:uid="{00000000-0005-0000-0000-000023010000}"/>
    <cellStyle name="_Currency_2007 5+7 SUMMARY" xfId="367" xr:uid="{00000000-0005-0000-0000-000024010000}"/>
    <cellStyle name="_Currency_2007 7+5 - Supplemental Schedules" xfId="368" xr:uid="{00000000-0005-0000-0000-000025010000}"/>
    <cellStyle name="_Currency_2007 7+5 Revenue Rollforward (URN)" xfId="369" xr:uid="{00000000-0005-0000-0000-000026010000}"/>
    <cellStyle name="_Currency_2007 9+3 Analysis_AP" xfId="370" xr:uid="{00000000-0005-0000-0000-000027010000}"/>
    <cellStyle name="_Currency_2007 Budget - Supplemental Schedules" xfId="371" xr:uid="{00000000-0005-0000-0000-000028010000}"/>
    <cellStyle name="_Currency_2007 Revenue Rollforward - HCDS - 10-18-07" xfId="372" xr:uid="{00000000-0005-0000-0000-000029010000}"/>
    <cellStyle name="_Currency_2007 Revenue Rollforward - HCDS - 11-02-07" xfId="373" xr:uid="{00000000-0005-0000-0000-00002A010000}"/>
    <cellStyle name="_Currency_2007_2008_Growth_Slides_11_02" xfId="374" xr:uid="{00000000-0005-0000-0000-00002B010000}"/>
    <cellStyle name="_Currency_2008 @ 10+2 FCST" xfId="375" xr:uid="{00000000-0005-0000-0000-00002C010000}"/>
    <cellStyle name="_Currency_2008 7+5 Revenue Rollforward (URN)" xfId="376" xr:uid="{00000000-0005-0000-0000-00002D010000}"/>
    <cellStyle name="_Currency_2008 Bi weekly Template" xfId="377" xr:uid="{00000000-0005-0000-0000-00002E010000}"/>
    <cellStyle name="_Currency_2008 Bi-weekly SHS Best Est. &amp; Rev Rfwd 7-19-07" xfId="378" xr:uid="{00000000-0005-0000-0000-00002F010000}"/>
    <cellStyle name="_Currency_2008 Bi-weekly SHS Best Est. &amp; Rev Rfwd 7-26-07" xfId="379" xr:uid="{00000000-0005-0000-0000-000030010000}"/>
    <cellStyle name="_Currency_2008 Bi-weekly SHS Best Est. Rev Rfwd 11-02-07" xfId="380" xr:uid="{00000000-0005-0000-0000-000031010000}"/>
    <cellStyle name="_Currency_2008 Executive Summary" xfId="381" xr:uid="{00000000-0005-0000-0000-000032010000}"/>
    <cellStyle name="_Currency_2008 HCDS Exec Summary" xfId="382" xr:uid="{00000000-0005-0000-0000-000033010000}"/>
    <cellStyle name="_Currency_2008 Pipeline Rollforward_HSG" xfId="383" xr:uid="{00000000-0005-0000-0000-000034010000}"/>
    <cellStyle name="_Currency_2008 Revenue Target 8-17-07 for Heather" xfId="384" xr:uid="{00000000-0005-0000-0000-000035010000}"/>
    <cellStyle name="_Currency_2008 Summary Detail - Dawn and John P." xfId="385" xr:uid="{00000000-0005-0000-0000-000036010000}"/>
    <cellStyle name="_Currency_2008 UBH Best Est  Roll 10+2 080131" xfId="386" xr:uid="{00000000-0005-0000-0000-000037010000}"/>
    <cellStyle name="_Currency_2008 UPLOAD Template EXTERNAL (10+2)" xfId="387" xr:uid="{00000000-0005-0000-0000-000038010000}"/>
    <cellStyle name="_Currency_2008-04 Power Point Load" xfId="388" xr:uid="{00000000-0005-0000-0000-000039010000}"/>
    <cellStyle name="_Currency_2009 2+10 Fcst Template - Schedules A-D.xls;F.xls;H.xls;M-Q use this file" xfId="389" xr:uid="{00000000-0005-0000-0000-00003A010000}"/>
    <cellStyle name="_Currency_2009-02 Power Point Load" xfId="390" xr:uid="{00000000-0005-0000-0000-00003B010000}"/>
    <cellStyle name="_Currency_2010 2+10_GM FCST" xfId="391" xr:uid="{00000000-0005-0000-0000-00003C010000}"/>
    <cellStyle name="_Currency_3+9 known-gap highlevel v4" xfId="392" xr:uid="{00000000-0005-0000-0000-00003D010000}"/>
    <cellStyle name="_Currency_3+9 Revenue Forecasting tool - essbase based" xfId="393" xr:uid="{00000000-0005-0000-0000-00003E010000}"/>
    <cellStyle name="_Currency_5+7 Preview" xfId="394" xr:uid="{00000000-0005-0000-0000-00003F010000}"/>
    <cellStyle name="_Currency_560" xfId="395" xr:uid="{00000000-0005-0000-0000-000040010000}"/>
    <cellStyle name="_Currency_7+5 Int-Ewd-Ext" xfId="396" xr:uid="{00000000-0005-0000-0000-000041010000}"/>
    <cellStyle name="_Currency_7+5 Pipeline Rollforward (ACN)" xfId="397" xr:uid="{00000000-0005-0000-0000-000042010000}"/>
    <cellStyle name="_Currency_7-19-07 SHS CEO Report Final Expanded View" xfId="398" xr:uid="{00000000-0005-0000-0000-000043010000}"/>
    <cellStyle name="_Currency_9+3_Budget Forecast Timeline v2." xfId="399" xr:uid="{00000000-0005-0000-0000-000044010000}"/>
    <cellStyle name="_Currency_A9" xfId="400" xr:uid="{00000000-0005-0000-0000-000045010000}"/>
    <cellStyle name="_Currency_Bi weekly rollforward 11 1 07v2" xfId="401" xr:uid="{00000000-0005-0000-0000-000046010000}"/>
    <cellStyle name="_Currency_Bi weekly rollforward 11 29 08 w DV updates" xfId="402" xr:uid="{00000000-0005-0000-0000-000047010000}"/>
    <cellStyle name="_Currency_Bi weekly rollforward 12-13-07" xfId="403" xr:uid="{00000000-0005-0000-0000-000048010000}"/>
    <cellStyle name="_Currency_Bi weekly rollforward 1-24-08" xfId="404" xr:uid="{00000000-0005-0000-0000-000049010000}"/>
    <cellStyle name="_Currency_Bi weekly rollforward 1-9-08" xfId="405" xr:uid="{00000000-0005-0000-0000-00004A010000}"/>
    <cellStyle name="_Currency_Bi weekly rollforward 8.16.07 v1" xfId="406" xr:uid="{00000000-0005-0000-0000-00004B010000}"/>
    <cellStyle name="_Currency_Big Customer PL 8+4 Pierce Sch A_V1" xfId="407" xr:uid="{00000000-0005-0000-0000-00004C010000}"/>
    <cellStyle name="_Currency_Bi-weekly SHS Best Est. Rev Rfwd 7-05-07" xfId="408" xr:uid="{00000000-0005-0000-0000-00004D010000}"/>
    <cellStyle name="_Currency_Bi-weekly SHS Best Est. Rev Rfwd 7-26-07 Final" xfId="409" xr:uid="{00000000-0005-0000-0000-00004E010000}"/>
    <cellStyle name="_Currency_Biweekly with Hansen model" xfId="410" xr:uid="{00000000-0005-0000-0000-00004F010000}"/>
    <cellStyle name="_Currency_Book_commissaires_Sept12" xfId="411" xr:uid="{00000000-0005-0000-0000-000050010000}"/>
    <cellStyle name="_Currency_Book1" xfId="412" xr:uid="{00000000-0005-0000-0000-000051010000}"/>
    <cellStyle name="_Currency_Book2" xfId="413" xr:uid="{00000000-0005-0000-0000-000052010000}"/>
    <cellStyle name="_Currency_Bridge - 2008 Revenue Bud" xfId="414" xr:uid="{00000000-0005-0000-0000-000053010000}"/>
    <cellStyle name="_Currency_Bronco 2005 Guidance Summary 01.19.05" xfId="415" xr:uid="{00000000-0005-0000-0000-000054010000}"/>
    <cellStyle name="_Currency_Bronco Screen 10.20.04" xfId="416" xr:uid="{00000000-0005-0000-0000-000055010000}"/>
    <cellStyle name="_Currency_Bronco Screen 8.21.04" xfId="417" xr:uid="{00000000-0005-0000-0000-000056010000}"/>
    <cellStyle name="_Currency_Bronco Ten-Year DCF Model (CD) V2 9.1.04" xfId="418" xr:uid="{00000000-0005-0000-0000-000057010000}"/>
    <cellStyle name="_Currency_CER (41270)" xfId="419" xr:uid="{00000000-0005-0000-0000-000058010000}"/>
    <cellStyle name="_Currency_CHARTERHOUSE OPERATING MODEL- Revised July 25" xfId="420" xr:uid="{00000000-0005-0000-0000-000059010000}"/>
    <cellStyle name="_Currency_Copy of Point BS Variance Analysis (BT Update) 12.16.05" xfId="421" xr:uid="{00000000-0005-0000-0000-00005A010000}"/>
    <cellStyle name="_Currency_Copy of Point BS Variance Analysis FINAL 12.19.05 v2" xfId="422" xr:uid="{00000000-0005-0000-0000-00005B010000}"/>
    <cellStyle name="_Currency_Cost Savings 5+7" xfId="423" xr:uid="{00000000-0005-0000-0000-00005C010000}"/>
    <cellStyle name="_Currency_DCF - 20 Year" xfId="424" xr:uid="{00000000-0005-0000-0000-00005D010000}"/>
    <cellStyle name="_Currency_Dental 2008-2010 best estimate model 3+9 version 4-9-07" xfId="425" xr:uid="{00000000-0005-0000-0000-00005E010000}"/>
    <cellStyle name="_Currency_Emp-Pay-PS 2006-2007-2008v4" xfId="426" xr:uid="{00000000-0005-0000-0000-00005F010000}"/>
    <cellStyle name="_Currency_Essbase load Rev Mem COC by Channel &amp; Customer" xfId="427" xr:uid="{00000000-0005-0000-0000-000060010000}"/>
    <cellStyle name="_Currency_Essbase pull_HSG Consol_prod suite_revised for 7+5FC v2" xfId="428" xr:uid="{00000000-0005-0000-0000-000061010000}"/>
    <cellStyle name="_Currency_Est Stretch" xfId="429" xr:uid="{00000000-0005-0000-0000-000062010000}"/>
    <cellStyle name="_Currency_Financial Review 10.02.07" xfId="430" xr:uid="{00000000-0005-0000-0000-000063010000}"/>
    <cellStyle name="_Currency_Financial Review 8.22.07" xfId="431" xr:uid="{00000000-0005-0000-0000-000064010000}"/>
    <cellStyle name="_Currency_Financial Review 8.25.07" xfId="432" xr:uid="{00000000-0005-0000-0000-000065010000}"/>
    <cellStyle name="_Currency_Financial Slides" xfId="433" xr:uid="{00000000-0005-0000-0000-000066010000}"/>
    <cellStyle name="_Currency_FTEs PS 5+7" xfId="434" xr:uid="{00000000-0005-0000-0000-000067010000}"/>
    <cellStyle name="_Currency_Gap Analysis" xfId="435" xr:uid="{00000000-0005-0000-0000-000068010000}"/>
    <cellStyle name="_Currency_GBS Bi_Weekly 02-06-08" xfId="436" xr:uid="{00000000-0005-0000-0000-000069010000}"/>
    <cellStyle name="_Currency_GIS_SCS Cost Control" xfId="437" xr:uid="{00000000-0005-0000-0000-00006A010000}"/>
    <cellStyle name="_Currency_GM" xfId="438" xr:uid="{00000000-0005-0000-0000-00006B010000}"/>
    <cellStyle name="_Currency_HCDS Exec Summary_v2" xfId="439" xr:uid="{00000000-0005-0000-0000-00006C010000}"/>
    <cellStyle name="_Currency_HCDS FTE 5+7 by month" xfId="440" xr:uid="{00000000-0005-0000-0000-00006D010000}"/>
    <cellStyle name="_Currency_HCDS Revenue Rollforward (HCDS)" xfId="441" xr:uid="{00000000-0005-0000-0000-00006E010000}"/>
    <cellStyle name="_Currency_HSG 2008 Budget Bridge - KLD3" xfId="442" xr:uid="{00000000-0005-0000-0000-00006F010000}"/>
    <cellStyle name="_Currency_HSG quarterly" xfId="443" xr:uid="{00000000-0005-0000-0000-000070010000}"/>
    <cellStyle name="_Currency_HSS IS DCF 10 Year - 12.23.04" xfId="444" xr:uid="{00000000-0005-0000-0000-000071010000}"/>
    <cellStyle name="_Currency_Int-Ext-EWD - GBS V2" xfId="445" xr:uid="{00000000-0005-0000-0000-000072010000}"/>
    <cellStyle name="_Currency_John Way New and Improved GM Analysis_2009@ 2+10" xfId="446" xr:uid="{00000000-0005-0000-0000-000073010000}"/>
    <cellStyle name="_Currency_Known Rev - Gap Rept 20071102" xfId="447" xr:uid="{00000000-0005-0000-0000-000074010000}"/>
    <cellStyle name="_Currency_lbo_short_form" xfId="448" xr:uid="{00000000-0005-0000-0000-000075010000}"/>
    <cellStyle name="_Currency_May 2007 Product Reporting - HCDS" xfId="449" xr:uid="{00000000-0005-0000-0000-000076010000}"/>
    <cellStyle name="_Currency_Membership" xfId="450" xr:uid="{00000000-0005-0000-0000-000077010000}"/>
    <cellStyle name="_Currency_model for lehman 19jul02" xfId="451" xr:uid="{00000000-0005-0000-0000-000078010000}"/>
    <cellStyle name="_Currency_New Mexico Tax Issue 02.15.05" xfId="452" xr:uid="{00000000-0005-0000-0000-000079010000}"/>
    <cellStyle name="_Currency_OptumHealth ACR Targets_110607v2" xfId="453" xr:uid="{00000000-0005-0000-0000-00007A010000}"/>
    <cellStyle name="_Currency_Ovations 2+10 Impacts_03.27.08" xfId="454" xr:uid="{00000000-0005-0000-0000-00007B010000}"/>
    <cellStyle name="_Currency_Ovations Program Template" xfId="455" xr:uid="{00000000-0005-0000-0000-00007C010000}"/>
    <cellStyle name="_Currency_P&amp;L Sched" xfId="456" xr:uid="{00000000-0005-0000-0000-00007D010000}"/>
    <cellStyle name="_Currency_PacifiCare Health Systems Screening Analysis 02.04.05" xfId="457" xr:uid="{00000000-0005-0000-0000-00007E010000}"/>
    <cellStyle name="_Currency_Page 11 - Operating Costs" xfId="458" xr:uid="{00000000-0005-0000-0000-00007F010000}"/>
    <cellStyle name="_Currency_pi5" xfId="459" xr:uid="{00000000-0005-0000-0000-000080010000}"/>
    <cellStyle name="_Currency_pi5_Report 3" xfId="460" xr:uid="{00000000-0005-0000-0000-000081010000}"/>
    <cellStyle name="_Currency_pi5_Sheet2" xfId="461" xr:uid="{00000000-0005-0000-0000-000082010000}"/>
    <cellStyle name="_Currency_pi5_Sheet3" xfId="462" xr:uid="{00000000-0005-0000-0000-000083010000}"/>
    <cellStyle name="_Currency_Pierce County 2+10 revenue forecast SFO" xfId="463" xr:uid="{00000000-0005-0000-0000-000084010000}"/>
    <cellStyle name="_Currency_Pierce County PL 5+7 Pierce Sch A_V4" xfId="464" xr:uid="{00000000-0005-0000-0000-000085010000}"/>
    <cellStyle name="_Currency_Pipeline Rollforward_HSG" xfId="465" xr:uid="{00000000-0005-0000-0000-000086010000}"/>
    <cellStyle name="_Currency_PL Rollforward Template" xfId="466" xr:uid="{00000000-0005-0000-0000-000087010000}"/>
    <cellStyle name="_Currency_PL Summ-Detail_2007" xfId="467" xr:uid="{00000000-0005-0000-0000-000088010000}"/>
    <cellStyle name="_Currency_Productivity Docs" xfId="468" xr:uid="{00000000-0005-0000-0000-000089010000}"/>
    <cellStyle name="_Currency_Revised Downside Case 25 July" xfId="469" xr:uid="{00000000-0005-0000-0000-00008A010000}"/>
    <cellStyle name="_Currency_Revised Downside Case 25 July_LBO Model for Banks (with Lehman cases)" xfId="470" xr:uid="{00000000-0005-0000-0000-00008B010000}"/>
    <cellStyle name="_Currency_Risk Responsibility Matrix 8.13.04" xfId="471" xr:uid="{00000000-0005-0000-0000-00008C010000}"/>
    <cellStyle name="_Currency_Screening Tool - CHA 12.18.05" xfId="472" xr:uid="{00000000-0005-0000-0000-00008D010000}"/>
    <cellStyle name="_Currency_SCS 7+5 Capital FCST Template" xfId="473" xr:uid="{00000000-0005-0000-0000-00008E010000}"/>
    <cellStyle name="_Currency_SKM Valuation - Consideration Analysis 02.24.05" xfId="474" xr:uid="{00000000-0005-0000-0000-00008F010000}"/>
    <cellStyle name="_Currency_SLT Finance Slides_081807" xfId="475" xr:uid="{00000000-0005-0000-0000-000090010000}"/>
    <cellStyle name="_Currency_Status Update Fender 8.02.06" xfId="476" xr:uid="{00000000-0005-0000-0000-000091010000}"/>
    <cellStyle name="_Currency_Supplemental Schedules 1+11 FCST" xfId="477" xr:uid="{00000000-0005-0000-0000-000092010000}"/>
    <cellStyle name="_Currency_Supplemental Schedules UPDATE" xfId="478" xr:uid="{00000000-0005-0000-0000-000093010000}"/>
    <cellStyle name="_Currency_surbid4 cloture" xfId="479" xr:uid="{00000000-0005-0000-0000-000094010000}"/>
    <cellStyle name="_Currency_surbid4 cloture_1" xfId="480" xr:uid="{00000000-0005-0000-0000-000095010000}"/>
    <cellStyle name="_Currency_surbid4 cloture_1_Report 3" xfId="481" xr:uid="{00000000-0005-0000-0000-000096010000}"/>
    <cellStyle name="_Currency_surbid4 cloture_1_Sheet2" xfId="482" xr:uid="{00000000-0005-0000-0000-000097010000}"/>
    <cellStyle name="_Currency_surbid4 cloture_1_Sheet3" xfId="483" xr:uid="{00000000-0005-0000-0000-000098010000}"/>
    <cellStyle name="_Currency_surbid4 cloture_Report 3" xfId="484" xr:uid="{00000000-0005-0000-0000-000099010000}"/>
    <cellStyle name="_Currency_surbid4 cloture_Sheet2" xfId="485" xr:uid="{00000000-0005-0000-0000-00009A010000}"/>
    <cellStyle name="_Currency_surbid4 cloture_Sheet3" xfId="486" xr:uid="{00000000-0005-0000-0000-00009B010000}"/>
    <cellStyle name="_Currency_TallGuy first model" xfId="487" xr:uid="{00000000-0005-0000-0000-00009C010000}"/>
    <cellStyle name="_Currency_tropicos5" xfId="488" xr:uid="{00000000-0005-0000-0000-00009D010000}"/>
    <cellStyle name="_Currency_tropicos5_victoria 6nov01" xfId="489" xr:uid="{00000000-0005-0000-0000-00009E010000}"/>
    <cellStyle name="_Currency_UBH Bi-Weekly 110107_10+2" xfId="490" xr:uid="{00000000-0005-0000-0000-00009F010000}"/>
    <cellStyle name="_Currency_valuation report_Sept10b" xfId="491" xr:uid="{00000000-0005-0000-0000-0000A0010000}"/>
    <cellStyle name="_Currency_voice1.xls Chart 1" xfId="492" xr:uid="{00000000-0005-0000-0000-0000A1010000}"/>
    <cellStyle name="_Currency_voice1.xls Chart 1_victoria 6nov01" xfId="493" xr:uid="{00000000-0005-0000-0000-0000A2010000}"/>
    <cellStyle name="_Currency_VSTA ODSY 11.17.03" xfId="494" xr:uid="{00000000-0005-0000-0000-0000A3010000}"/>
    <cellStyle name="_Currency_Wellness 2007 5+7 Forecast" xfId="495" xr:uid="{00000000-0005-0000-0000-0000A4010000}"/>
    <cellStyle name="_Currency_Worksheet in 2008 Business Plan Review Template_final" xfId="496" xr:uid="{00000000-0005-0000-0000-0000A5010000}"/>
    <cellStyle name="_Currency_Worksheet in Supplemental Presentation" xfId="497" xr:uid="{00000000-0005-0000-0000-0000A6010000}"/>
    <cellStyle name="_CurrencySpace" xfId="498" xr:uid="{00000000-0005-0000-0000-0000A7010000}"/>
    <cellStyle name="_CurrencySpace_0+12 Care Solutions WD7 1.10.08 v3 - to SCS" xfId="499" xr:uid="{00000000-0005-0000-0000-0000A8010000}"/>
    <cellStyle name="_CurrencySpace_0+12 Forecast" xfId="500" xr:uid="{00000000-0005-0000-0000-0000A9010000}"/>
    <cellStyle name="_CurrencySpace_0+12 HSG FINAL" xfId="501" xr:uid="{00000000-0005-0000-0000-0000AA010000}"/>
    <cellStyle name="_CurrencySpace_10+2 Rollforward template" xfId="502" xr:uid="{00000000-0005-0000-0000-0000AB010000}"/>
    <cellStyle name="_CurrencySpace_2004_2005 EBITDA Bridge" xfId="503" xr:uid="{00000000-0005-0000-0000-0000AC010000}"/>
    <cellStyle name="_CurrencySpace_2007 3+9 - Supplemental Schedules" xfId="504" xr:uid="{00000000-0005-0000-0000-0000AD010000}"/>
    <cellStyle name="_CurrencySpace_2007 3+9 Forecast - Disease Solutions V4" xfId="505" xr:uid="{00000000-0005-0000-0000-0000AE010000}"/>
    <cellStyle name="_CurrencySpace_2007 3+9 Margins" xfId="506" xr:uid="{00000000-0005-0000-0000-0000AF010000}"/>
    <cellStyle name="_CurrencySpace_2007 3+9 SUMMARY" xfId="507" xr:uid="{00000000-0005-0000-0000-0000B0010000}"/>
    <cellStyle name="_CurrencySpace_2007 3+9 SUMMARY 04.14.07" xfId="508" xr:uid="{00000000-0005-0000-0000-0000B1010000}"/>
    <cellStyle name="_CurrencySpace_2007 5+7 - Supplemental Schedules (v3)" xfId="509" xr:uid="{00000000-0005-0000-0000-0000B2010000}"/>
    <cellStyle name="_CurrencySpace_2007 5+7 SUMMARY" xfId="510" xr:uid="{00000000-0005-0000-0000-0000B3010000}"/>
    <cellStyle name="_CurrencySpace_2007 7+5 - Supplemental Schedules" xfId="511" xr:uid="{00000000-0005-0000-0000-0000B4010000}"/>
    <cellStyle name="_CurrencySpace_2007 7+5 Revenue Rollforward (URN)" xfId="512" xr:uid="{00000000-0005-0000-0000-0000B5010000}"/>
    <cellStyle name="_CurrencySpace_2007 9+3 Analysis_AP" xfId="513" xr:uid="{00000000-0005-0000-0000-0000B6010000}"/>
    <cellStyle name="_CurrencySpace_2007 Budget - Supplemental Schedules" xfId="514" xr:uid="{00000000-0005-0000-0000-0000B7010000}"/>
    <cellStyle name="_CurrencySpace_2007 Revenue Rollforward - HCDS - 10-18-07" xfId="515" xr:uid="{00000000-0005-0000-0000-0000B8010000}"/>
    <cellStyle name="_CurrencySpace_2007 Revenue Rollforward - HCDS - 11-02-07" xfId="516" xr:uid="{00000000-0005-0000-0000-0000B9010000}"/>
    <cellStyle name="_CurrencySpace_2007_2008_Growth_Slides_11_02" xfId="517" xr:uid="{00000000-0005-0000-0000-0000BA010000}"/>
    <cellStyle name="_CurrencySpace_2008 @ 10+2 FCST" xfId="518" xr:uid="{00000000-0005-0000-0000-0000BB010000}"/>
    <cellStyle name="_CurrencySpace_2008 7+5 Revenue Rollforward (URN)" xfId="519" xr:uid="{00000000-0005-0000-0000-0000BC010000}"/>
    <cellStyle name="_CurrencySpace_2008 Bi weekly Template" xfId="520" xr:uid="{00000000-0005-0000-0000-0000BD010000}"/>
    <cellStyle name="_CurrencySpace_2008 Bi-weekly SHS Best Est. &amp; Rev Rfwd 7-19-07" xfId="521" xr:uid="{00000000-0005-0000-0000-0000BE010000}"/>
    <cellStyle name="_CurrencySpace_2008 Bi-weekly SHS Best Est. &amp; Rev Rfwd 7-26-07" xfId="522" xr:uid="{00000000-0005-0000-0000-0000BF010000}"/>
    <cellStyle name="_CurrencySpace_2008 Bi-weekly SHS Best Est. Rev Rfwd 11-02-07" xfId="523" xr:uid="{00000000-0005-0000-0000-0000C0010000}"/>
    <cellStyle name="_CurrencySpace_2008 Executive Summary" xfId="524" xr:uid="{00000000-0005-0000-0000-0000C1010000}"/>
    <cellStyle name="_CurrencySpace_2008 HCDS Exec Summary" xfId="525" xr:uid="{00000000-0005-0000-0000-0000C2010000}"/>
    <cellStyle name="_CurrencySpace_2008 Pipeline Rollforward_HSG" xfId="526" xr:uid="{00000000-0005-0000-0000-0000C3010000}"/>
    <cellStyle name="_CurrencySpace_2008 Revenue Target 8-17-07 for Heather" xfId="527" xr:uid="{00000000-0005-0000-0000-0000C4010000}"/>
    <cellStyle name="_CurrencySpace_2008 Summary Detail - Dawn and John P." xfId="528" xr:uid="{00000000-0005-0000-0000-0000C5010000}"/>
    <cellStyle name="_CurrencySpace_2008 UBH Best Est  Roll 10+2 080131" xfId="529" xr:uid="{00000000-0005-0000-0000-0000C6010000}"/>
    <cellStyle name="_CurrencySpace_2008 UPLOAD Template EXTERNAL (10+2)" xfId="530" xr:uid="{00000000-0005-0000-0000-0000C7010000}"/>
    <cellStyle name="_CurrencySpace_2008-04 Power Point Load" xfId="531" xr:uid="{00000000-0005-0000-0000-0000C8010000}"/>
    <cellStyle name="_CurrencySpace_2009 2+10 Fcst Template - Schedules A-D.xls;F.xls;H.xls;M-Q use this file" xfId="532" xr:uid="{00000000-0005-0000-0000-0000C9010000}"/>
    <cellStyle name="_CurrencySpace_2009-02 Power Point Load" xfId="533" xr:uid="{00000000-0005-0000-0000-0000CA010000}"/>
    <cellStyle name="_CurrencySpace_2010 2+10_GM FCST" xfId="534" xr:uid="{00000000-0005-0000-0000-0000CB010000}"/>
    <cellStyle name="_CurrencySpace_3+9 known-gap highlevel v4" xfId="535" xr:uid="{00000000-0005-0000-0000-0000CC010000}"/>
    <cellStyle name="_CurrencySpace_3+9 Revenue Forecasting tool - essbase based" xfId="536" xr:uid="{00000000-0005-0000-0000-0000CD010000}"/>
    <cellStyle name="_CurrencySpace_5+7 Preview" xfId="537" xr:uid="{00000000-0005-0000-0000-0000CE010000}"/>
    <cellStyle name="_CurrencySpace_560" xfId="538" xr:uid="{00000000-0005-0000-0000-0000CF010000}"/>
    <cellStyle name="_CurrencySpace_7+5 Int-Ewd-Ext" xfId="539" xr:uid="{00000000-0005-0000-0000-0000D0010000}"/>
    <cellStyle name="_CurrencySpace_7+5 Pipeline Rollforward (ACN)" xfId="540" xr:uid="{00000000-0005-0000-0000-0000D1010000}"/>
    <cellStyle name="_CurrencySpace_7-19-07 SHS CEO Report Final Expanded View" xfId="541" xr:uid="{00000000-0005-0000-0000-0000D2010000}"/>
    <cellStyle name="_CurrencySpace_9+3_Budget Forecast Timeline v2." xfId="542" xr:uid="{00000000-0005-0000-0000-0000D3010000}"/>
    <cellStyle name="_CurrencySpace_A9" xfId="543" xr:uid="{00000000-0005-0000-0000-0000D4010000}"/>
    <cellStyle name="_CurrencySpace_Bi weekly rollforward 11 1 07v2" xfId="544" xr:uid="{00000000-0005-0000-0000-0000D5010000}"/>
    <cellStyle name="_CurrencySpace_Bi weekly rollforward 11 29 08 w DV updates" xfId="545" xr:uid="{00000000-0005-0000-0000-0000D6010000}"/>
    <cellStyle name="_CurrencySpace_Bi weekly rollforward 12-13-07" xfId="546" xr:uid="{00000000-0005-0000-0000-0000D7010000}"/>
    <cellStyle name="_CurrencySpace_Bi weekly rollforward 1-24-08" xfId="547" xr:uid="{00000000-0005-0000-0000-0000D8010000}"/>
    <cellStyle name="_CurrencySpace_Bi weekly rollforward 1-9-08" xfId="548" xr:uid="{00000000-0005-0000-0000-0000D9010000}"/>
    <cellStyle name="_CurrencySpace_Bi weekly rollforward 8.16.07 v1" xfId="549" xr:uid="{00000000-0005-0000-0000-0000DA010000}"/>
    <cellStyle name="_CurrencySpace_Big Customer PL 8+4 Pierce Sch A_V1" xfId="550" xr:uid="{00000000-0005-0000-0000-0000DB010000}"/>
    <cellStyle name="_CurrencySpace_Bi-weekly SHS Best Est. Rev Rfwd 7-05-07" xfId="551" xr:uid="{00000000-0005-0000-0000-0000DC010000}"/>
    <cellStyle name="_CurrencySpace_Bi-weekly SHS Best Est. Rev Rfwd 7-26-07 Final" xfId="552" xr:uid="{00000000-0005-0000-0000-0000DD010000}"/>
    <cellStyle name="_CurrencySpace_Biweekly with Hansen model" xfId="553" xr:uid="{00000000-0005-0000-0000-0000DE010000}"/>
    <cellStyle name="_CurrencySpace_Book1" xfId="554" xr:uid="{00000000-0005-0000-0000-0000DF010000}"/>
    <cellStyle name="_CurrencySpace_Book2" xfId="555" xr:uid="{00000000-0005-0000-0000-0000E0010000}"/>
    <cellStyle name="_CurrencySpace_Bridge - 2008 Revenue Bud" xfId="556" xr:uid="{00000000-0005-0000-0000-0000E1010000}"/>
    <cellStyle name="_CurrencySpace_Bronco 2005 Guidance Summary 01.19.05" xfId="557" xr:uid="{00000000-0005-0000-0000-0000E2010000}"/>
    <cellStyle name="_CurrencySpace_Bronco Screen 10.20.04" xfId="558" xr:uid="{00000000-0005-0000-0000-0000E3010000}"/>
    <cellStyle name="_CurrencySpace_Bronco Screen 8.21.04" xfId="559" xr:uid="{00000000-0005-0000-0000-0000E4010000}"/>
    <cellStyle name="_CurrencySpace_Bronco Ten-Year DCF Model (CD) V2 9.1.04" xfId="560" xr:uid="{00000000-0005-0000-0000-0000E5010000}"/>
    <cellStyle name="_CurrencySpace_Capex per UMTS Potential" xfId="561" xr:uid="{00000000-0005-0000-0000-0000E6010000}"/>
    <cellStyle name="_CurrencySpace_CER (41270)" xfId="562" xr:uid="{00000000-0005-0000-0000-0000E7010000}"/>
    <cellStyle name="_CurrencySpace_Copy of Point BS Variance Analysis (BT Update) 12.16.05" xfId="563" xr:uid="{00000000-0005-0000-0000-0000E8010000}"/>
    <cellStyle name="_CurrencySpace_Copy of Point BS Variance Analysis FINAL 12.19.05 v2" xfId="564" xr:uid="{00000000-0005-0000-0000-0000E9010000}"/>
    <cellStyle name="_CurrencySpace_Cost Savings 5+7" xfId="565" xr:uid="{00000000-0005-0000-0000-0000EA010000}"/>
    <cellStyle name="_CurrencySpace_DCF - 20 Year" xfId="566" xr:uid="{00000000-0005-0000-0000-0000EB010000}"/>
    <cellStyle name="_CurrencySpace_Dental 2008-2010 best estimate model 3+9 version 4-9-07" xfId="567" xr:uid="{00000000-0005-0000-0000-0000EC010000}"/>
    <cellStyle name="_CurrencySpace_Emp-Pay-PS 2006-2007-2008v4" xfId="568" xr:uid="{00000000-0005-0000-0000-0000ED010000}"/>
    <cellStyle name="_CurrencySpace_Essbase load Rev Mem COC by Channel &amp; Customer" xfId="569" xr:uid="{00000000-0005-0000-0000-0000EE010000}"/>
    <cellStyle name="_CurrencySpace_Essbase pull_HSG Consol_prod suite_revised for 7+5FC v2" xfId="570" xr:uid="{00000000-0005-0000-0000-0000EF010000}"/>
    <cellStyle name="_CurrencySpace_Est Stretch" xfId="571" xr:uid="{00000000-0005-0000-0000-0000F0010000}"/>
    <cellStyle name="_CurrencySpace_Financial Review 10.02.07" xfId="572" xr:uid="{00000000-0005-0000-0000-0000F1010000}"/>
    <cellStyle name="_CurrencySpace_Financial Review 8.22.07" xfId="573" xr:uid="{00000000-0005-0000-0000-0000F2010000}"/>
    <cellStyle name="_CurrencySpace_Financial Review 8.25.07" xfId="574" xr:uid="{00000000-0005-0000-0000-0000F3010000}"/>
    <cellStyle name="_CurrencySpace_Financial Slides" xfId="575" xr:uid="{00000000-0005-0000-0000-0000F4010000}"/>
    <cellStyle name="_CurrencySpace_FTEs PS 5+7" xfId="576" xr:uid="{00000000-0005-0000-0000-0000F5010000}"/>
    <cellStyle name="_CurrencySpace_Gap Analysis" xfId="577" xr:uid="{00000000-0005-0000-0000-0000F6010000}"/>
    <cellStyle name="_CurrencySpace_GBS Bi_Weekly 02-06-08" xfId="578" xr:uid="{00000000-0005-0000-0000-0000F7010000}"/>
    <cellStyle name="_CurrencySpace_GIS_SCS Cost Control" xfId="579" xr:uid="{00000000-0005-0000-0000-0000F8010000}"/>
    <cellStyle name="_CurrencySpace_GM" xfId="580" xr:uid="{00000000-0005-0000-0000-0000F9010000}"/>
    <cellStyle name="_CurrencySpace_HCDS Exec Summary_v2" xfId="581" xr:uid="{00000000-0005-0000-0000-0000FA010000}"/>
    <cellStyle name="_CurrencySpace_HCDS FTE 5+7 by month" xfId="582" xr:uid="{00000000-0005-0000-0000-0000FB010000}"/>
    <cellStyle name="_CurrencySpace_HCDS Revenue Rollforward (HCDS)" xfId="583" xr:uid="{00000000-0005-0000-0000-0000FC010000}"/>
    <cellStyle name="_CurrencySpace_HSG 2008 Budget Bridge - KLD3" xfId="584" xr:uid="{00000000-0005-0000-0000-0000FD010000}"/>
    <cellStyle name="_CurrencySpace_HSG quarterly" xfId="585" xr:uid="{00000000-0005-0000-0000-0000FE010000}"/>
    <cellStyle name="_CurrencySpace_HSS IS DCF 10 Year - 12.23.04" xfId="586" xr:uid="{00000000-0005-0000-0000-0000FF010000}"/>
    <cellStyle name="_CurrencySpace_Int-Ext-EWD - GBS V2" xfId="587" xr:uid="{00000000-0005-0000-0000-000000020000}"/>
    <cellStyle name="_CurrencySpace_John Way New and Improved GM Analysis_2009@ 2+10" xfId="588" xr:uid="{00000000-0005-0000-0000-000001020000}"/>
    <cellStyle name="_CurrencySpace_Known Rev - Gap Rept 20071102" xfId="589" xr:uid="{00000000-0005-0000-0000-000002020000}"/>
    <cellStyle name="_CurrencySpace_lbo_short_form" xfId="590" xr:uid="{00000000-0005-0000-0000-000003020000}"/>
    <cellStyle name="_CurrencySpace_May 2007 Product Reporting - HCDS" xfId="591" xr:uid="{00000000-0005-0000-0000-000004020000}"/>
    <cellStyle name="_CurrencySpace_Membership" xfId="592" xr:uid="{00000000-0005-0000-0000-000005020000}"/>
    <cellStyle name="_CurrencySpace_New Mexico Tax Issue 02.15.05" xfId="593" xr:uid="{00000000-0005-0000-0000-000006020000}"/>
    <cellStyle name="_CurrencySpace_OptumHealth ACR Targets_110607v2" xfId="594" xr:uid="{00000000-0005-0000-0000-000007020000}"/>
    <cellStyle name="_CurrencySpace_Ovations 2+10 Impacts_03.27.08" xfId="595" xr:uid="{00000000-0005-0000-0000-000008020000}"/>
    <cellStyle name="_CurrencySpace_Ovations Program Template" xfId="596" xr:uid="{00000000-0005-0000-0000-000009020000}"/>
    <cellStyle name="_CurrencySpace_P&amp;L Sched" xfId="597" xr:uid="{00000000-0005-0000-0000-00000A020000}"/>
    <cellStyle name="_CurrencySpace_PacifiCare Health Systems Screening Analysis 02.04.05" xfId="598" xr:uid="{00000000-0005-0000-0000-00000B020000}"/>
    <cellStyle name="_CurrencySpace_Page 11 - Operating Costs" xfId="599" xr:uid="{00000000-0005-0000-0000-00000C020000}"/>
    <cellStyle name="_CurrencySpace_Pierce County 2+10 revenue forecast SFO" xfId="600" xr:uid="{00000000-0005-0000-0000-00000D020000}"/>
    <cellStyle name="_CurrencySpace_Pierce County PL 5+7 Pierce Sch A_V4" xfId="601" xr:uid="{00000000-0005-0000-0000-00000E020000}"/>
    <cellStyle name="_CurrencySpace_Pipeline Rollforward_HSG" xfId="602" xr:uid="{00000000-0005-0000-0000-00000F020000}"/>
    <cellStyle name="_CurrencySpace_PL Rollforward Template" xfId="603" xr:uid="{00000000-0005-0000-0000-000010020000}"/>
    <cellStyle name="_CurrencySpace_PL Summ-Detail_2007" xfId="604" xr:uid="{00000000-0005-0000-0000-000011020000}"/>
    <cellStyle name="_CurrencySpace_Productivity Docs" xfId="605" xr:uid="{00000000-0005-0000-0000-000012020000}"/>
    <cellStyle name="_CurrencySpace_Risk Responsibility Matrix 8.13.04" xfId="606" xr:uid="{00000000-0005-0000-0000-000013020000}"/>
    <cellStyle name="_CurrencySpace_Screening Tool - CHA 12.18.05" xfId="607" xr:uid="{00000000-0005-0000-0000-000014020000}"/>
    <cellStyle name="_CurrencySpace_SCS 7+5 Capital FCST Template" xfId="608" xr:uid="{00000000-0005-0000-0000-000015020000}"/>
    <cellStyle name="_CurrencySpace_SKM Valuation - Consideration Analysis 02.24.05" xfId="609" xr:uid="{00000000-0005-0000-0000-000016020000}"/>
    <cellStyle name="_CurrencySpace_SLT Finance Slides_081807" xfId="610" xr:uid="{00000000-0005-0000-0000-000017020000}"/>
    <cellStyle name="_CurrencySpace_Status Update Fender 8.02.06" xfId="611" xr:uid="{00000000-0005-0000-0000-000018020000}"/>
    <cellStyle name="_CurrencySpace_Supplemental Schedules 1+11 FCST" xfId="612" xr:uid="{00000000-0005-0000-0000-000019020000}"/>
    <cellStyle name="_CurrencySpace_Supplemental Schedules UPDATE" xfId="613" xr:uid="{00000000-0005-0000-0000-00001A020000}"/>
    <cellStyle name="_CurrencySpace_UBH Bi-Weekly 110107_10+2" xfId="614" xr:uid="{00000000-0005-0000-0000-00001B020000}"/>
    <cellStyle name="_CurrencySpace_VSTA ODSY 11.17.03" xfId="615" xr:uid="{00000000-0005-0000-0000-00001C020000}"/>
    <cellStyle name="_CurrencySpace_WACC Analysis" xfId="616" xr:uid="{00000000-0005-0000-0000-00001D020000}"/>
    <cellStyle name="_CurrencySpace_Wellness 2007 5+7 Forecast" xfId="617" xr:uid="{00000000-0005-0000-0000-00001E020000}"/>
    <cellStyle name="_CurrencySpace_Worksheet in 2008 Business Plan Review Template_final" xfId="618" xr:uid="{00000000-0005-0000-0000-00001F020000}"/>
    <cellStyle name="_CurrencySpace_Worksheet in Supplemental Presentation" xfId="619" xr:uid="{00000000-0005-0000-0000-000020020000}"/>
    <cellStyle name="_Dept Code Renumbering" xfId="620" xr:uid="{00000000-0005-0000-0000-000021020000}"/>
    <cellStyle name="_Dept Code Renumbering_Report 3" xfId="621" xr:uid="{00000000-0005-0000-0000-000022020000}"/>
    <cellStyle name="_Dept Code Renumbering_Sheet2" xfId="622" xr:uid="{00000000-0005-0000-0000-000023020000}"/>
    <cellStyle name="_Dept Code Renumbering_Sheet3" xfId="623" xr:uid="{00000000-0005-0000-0000-000024020000}"/>
    <cellStyle name="_EAP Rev" xfId="624" xr:uid="{00000000-0005-0000-0000-000025020000}"/>
    <cellStyle name="_EAP Rev_Report 3" xfId="625" xr:uid="{00000000-0005-0000-0000-000026020000}"/>
    <cellStyle name="_EAP Rev_Sheet2" xfId="626" xr:uid="{00000000-0005-0000-0000-000027020000}"/>
    <cellStyle name="_EAP Rev_Sheet3" xfId="627" xr:uid="{00000000-0005-0000-0000-000028020000}"/>
    <cellStyle name="_Euro" xfId="628" xr:uid="{00000000-0005-0000-0000-000029020000}"/>
    <cellStyle name="_External Detail for schedules" xfId="629" xr:uid="{00000000-0005-0000-0000-00002A020000}"/>
    <cellStyle name="_External Detail for schedules (Consolidated)" xfId="630" xr:uid="{00000000-0005-0000-0000-00002B020000}"/>
    <cellStyle name="_External Detail for schedules (Consolidated)_Report 3" xfId="631" xr:uid="{00000000-0005-0000-0000-00002C020000}"/>
    <cellStyle name="_External Detail for schedules (Consolidated)_Sheet2" xfId="632" xr:uid="{00000000-0005-0000-0000-00002D020000}"/>
    <cellStyle name="_External Detail for schedules (Consolidated)_Sheet3" xfId="633" xr:uid="{00000000-0005-0000-0000-00002E020000}"/>
    <cellStyle name="_External Detail for schedules_Report 3" xfId="634" xr:uid="{00000000-0005-0000-0000-00002F020000}"/>
    <cellStyle name="_External Detail for schedules_Sheet2" xfId="635" xr:uid="{00000000-0005-0000-0000-000030020000}"/>
    <cellStyle name="_External Detail for schedules_Sheet3" xfId="636" xr:uid="{00000000-0005-0000-0000-000031020000}"/>
    <cellStyle name="_Feb PS Ext Rev" xfId="637" xr:uid="{00000000-0005-0000-0000-000032020000}"/>
    <cellStyle name="_Feb PS Ext Rev_Report 3" xfId="638" xr:uid="{00000000-0005-0000-0000-000033020000}"/>
    <cellStyle name="_Feb PS Ext Rev_Sheet2" xfId="639" xr:uid="{00000000-0005-0000-0000-000034020000}"/>
    <cellStyle name="_Feb PS Ext Rev_Sheet3" xfId="640" xr:uid="{00000000-0005-0000-0000-000035020000}"/>
    <cellStyle name="_Final Master Finalcials" xfId="641" xr:uid="{00000000-0005-0000-0000-000036020000}"/>
    <cellStyle name="_Final Master Finalcials_Bi weekly rollforward 11 29 08 w DV updates" xfId="642" xr:uid="{00000000-0005-0000-0000-000037020000}"/>
    <cellStyle name="_Final Master Finalcials_Bi weekly rollforward 11 29 08 w DV updates_Report 3" xfId="643" xr:uid="{00000000-0005-0000-0000-000038020000}"/>
    <cellStyle name="_Final Master Finalcials_Bi weekly rollforward 11 29 08 w DV updates_Sheet2" xfId="644" xr:uid="{00000000-0005-0000-0000-000039020000}"/>
    <cellStyle name="_Final Master Finalcials_Bi weekly rollforward 11 29 08 w DV updates_Sheet3" xfId="645" xr:uid="{00000000-0005-0000-0000-00003A020000}"/>
    <cellStyle name="_Final Master Finalcials_Bi weekly rollforward 12-13-07" xfId="646" xr:uid="{00000000-0005-0000-0000-00003B020000}"/>
    <cellStyle name="_Final Master Finalcials_Bi weekly rollforward 12-13-07_Report 3" xfId="647" xr:uid="{00000000-0005-0000-0000-00003C020000}"/>
    <cellStyle name="_Final Master Finalcials_Bi weekly rollforward 12-13-07_Sheet2" xfId="648" xr:uid="{00000000-0005-0000-0000-00003D020000}"/>
    <cellStyle name="_Final Master Finalcials_Bi weekly rollforward 12-13-07_Sheet3" xfId="649" xr:uid="{00000000-0005-0000-0000-00003E020000}"/>
    <cellStyle name="_Final Master Finalcials_Bi weekly rollforward 1-24-08" xfId="650" xr:uid="{00000000-0005-0000-0000-00003F020000}"/>
    <cellStyle name="_Final Master Finalcials_Bi weekly rollforward 1-24-08_Report 3" xfId="651" xr:uid="{00000000-0005-0000-0000-000040020000}"/>
    <cellStyle name="_Final Master Finalcials_Bi weekly rollforward 1-24-08_Sheet2" xfId="652" xr:uid="{00000000-0005-0000-0000-000041020000}"/>
    <cellStyle name="_Final Master Finalcials_Bi weekly rollforward 1-24-08_Sheet3" xfId="653" xr:uid="{00000000-0005-0000-0000-000042020000}"/>
    <cellStyle name="_Final Master Finalcials_Bi weekly rollforward 1-9-08" xfId="654" xr:uid="{00000000-0005-0000-0000-000043020000}"/>
    <cellStyle name="_Final Master Finalcials_Bi weekly rollforward 1-9-08_Report 3" xfId="655" xr:uid="{00000000-0005-0000-0000-000044020000}"/>
    <cellStyle name="_Final Master Finalcials_Bi weekly rollforward 1-9-08_Sheet2" xfId="656" xr:uid="{00000000-0005-0000-0000-000045020000}"/>
    <cellStyle name="_Final Master Finalcials_Bi weekly rollforward 1-9-08_Sheet3" xfId="657" xr:uid="{00000000-0005-0000-0000-000046020000}"/>
    <cellStyle name="_Final Master Finalcials_OptumHealth ACR Targets_110607v2" xfId="658" xr:uid="{00000000-0005-0000-0000-000047020000}"/>
    <cellStyle name="_Final Master Finalcials_OptumHealth ACR Targets_110607v2_Report 3" xfId="659" xr:uid="{00000000-0005-0000-0000-000048020000}"/>
    <cellStyle name="_Final Master Finalcials_OptumHealth ACR Targets_110607v2_Sheet2" xfId="660" xr:uid="{00000000-0005-0000-0000-000049020000}"/>
    <cellStyle name="_Final Master Finalcials_OptumHealth ACR Targets_110607v2_Sheet3" xfId="661" xr:uid="{00000000-0005-0000-0000-00004A020000}"/>
    <cellStyle name="_Final Master Finalcials_Report 3" xfId="662" xr:uid="{00000000-0005-0000-0000-00004B020000}"/>
    <cellStyle name="_Final Master Finalcials_Sheet2" xfId="663" xr:uid="{00000000-0005-0000-0000-00004C020000}"/>
    <cellStyle name="_Final Master Finalcials_Sheet3" xfId="664" xr:uid="{00000000-0005-0000-0000-00004D020000}"/>
    <cellStyle name="_Final Master Finalcials_with EBITA" xfId="665" xr:uid="{00000000-0005-0000-0000-00004E020000}"/>
    <cellStyle name="_Final Master Finalcials_with EBITA_Bi weekly rollforward 11 29 08 w DV updates" xfId="666" xr:uid="{00000000-0005-0000-0000-00004F020000}"/>
    <cellStyle name="_Final Master Finalcials_with EBITA_Bi weekly rollforward 11 29 08 w DV updates_Report 3" xfId="667" xr:uid="{00000000-0005-0000-0000-000050020000}"/>
    <cellStyle name="_Final Master Finalcials_with EBITA_Bi weekly rollforward 11 29 08 w DV updates_Sheet2" xfId="668" xr:uid="{00000000-0005-0000-0000-000051020000}"/>
    <cellStyle name="_Final Master Finalcials_with EBITA_Bi weekly rollforward 11 29 08 w DV updates_Sheet3" xfId="669" xr:uid="{00000000-0005-0000-0000-000052020000}"/>
    <cellStyle name="_Final Master Finalcials_with EBITA_Bi weekly rollforward 12-13-07" xfId="670" xr:uid="{00000000-0005-0000-0000-000053020000}"/>
    <cellStyle name="_Final Master Finalcials_with EBITA_Bi weekly rollforward 12-13-07_Report 3" xfId="671" xr:uid="{00000000-0005-0000-0000-000054020000}"/>
    <cellStyle name="_Final Master Finalcials_with EBITA_Bi weekly rollforward 12-13-07_Sheet2" xfId="672" xr:uid="{00000000-0005-0000-0000-000055020000}"/>
    <cellStyle name="_Final Master Finalcials_with EBITA_Bi weekly rollforward 12-13-07_Sheet3" xfId="673" xr:uid="{00000000-0005-0000-0000-000056020000}"/>
    <cellStyle name="_Final Master Finalcials_with EBITA_Bi weekly rollforward 1-24-08" xfId="674" xr:uid="{00000000-0005-0000-0000-000057020000}"/>
    <cellStyle name="_Final Master Finalcials_with EBITA_Bi weekly rollforward 1-24-08_Report 3" xfId="675" xr:uid="{00000000-0005-0000-0000-000058020000}"/>
    <cellStyle name="_Final Master Finalcials_with EBITA_Bi weekly rollforward 1-24-08_Sheet2" xfId="676" xr:uid="{00000000-0005-0000-0000-000059020000}"/>
    <cellStyle name="_Final Master Finalcials_with EBITA_Bi weekly rollforward 1-24-08_Sheet3" xfId="677" xr:uid="{00000000-0005-0000-0000-00005A020000}"/>
    <cellStyle name="_Final Master Finalcials_with EBITA_Bi weekly rollforward 1-9-08" xfId="678" xr:uid="{00000000-0005-0000-0000-00005B020000}"/>
    <cellStyle name="_Final Master Finalcials_with EBITA_Bi weekly rollforward 1-9-08_Report 3" xfId="679" xr:uid="{00000000-0005-0000-0000-00005C020000}"/>
    <cellStyle name="_Final Master Finalcials_with EBITA_Bi weekly rollforward 1-9-08_Sheet2" xfId="680" xr:uid="{00000000-0005-0000-0000-00005D020000}"/>
    <cellStyle name="_Final Master Finalcials_with EBITA_Bi weekly rollforward 1-9-08_Sheet3" xfId="681" xr:uid="{00000000-0005-0000-0000-00005E020000}"/>
    <cellStyle name="_Final Master Finalcials_with EBITA_OptumHealth ACR Targets_110607v2" xfId="682" xr:uid="{00000000-0005-0000-0000-00005F020000}"/>
    <cellStyle name="_Final Master Finalcials_with EBITA_OptumHealth ACR Targets_110607v2_Report 3" xfId="683" xr:uid="{00000000-0005-0000-0000-000060020000}"/>
    <cellStyle name="_Final Master Finalcials_with EBITA_OptumHealth ACR Targets_110607v2_Sheet2" xfId="684" xr:uid="{00000000-0005-0000-0000-000061020000}"/>
    <cellStyle name="_Final Master Finalcials_with EBITA_OptumHealth ACR Targets_110607v2_Sheet3" xfId="685" xr:uid="{00000000-0005-0000-0000-000062020000}"/>
    <cellStyle name="_Final Master Finalcials_with EBITA_Report 3" xfId="686" xr:uid="{00000000-0005-0000-0000-000063020000}"/>
    <cellStyle name="_Final Master Finalcials_with EBITA_Sheet2" xfId="687" xr:uid="{00000000-0005-0000-0000-000064020000}"/>
    <cellStyle name="_Final Master Finalcials_with EBITA_Sheet3" xfId="688" xr:uid="{00000000-0005-0000-0000-000065020000}"/>
    <cellStyle name="_Final Master Financials 19-10-01" xfId="689" xr:uid="{00000000-0005-0000-0000-000066020000}"/>
    <cellStyle name="_Final Master Financials 19-10-01_Bi weekly rollforward 11 29 08 w DV updates" xfId="690" xr:uid="{00000000-0005-0000-0000-000067020000}"/>
    <cellStyle name="_Final Master Financials 19-10-01_Bi weekly rollforward 11 29 08 w DV updates_Report 3" xfId="691" xr:uid="{00000000-0005-0000-0000-000068020000}"/>
    <cellStyle name="_Final Master Financials 19-10-01_Bi weekly rollforward 11 29 08 w DV updates_Sheet2" xfId="692" xr:uid="{00000000-0005-0000-0000-000069020000}"/>
    <cellStyle name="_Final Master Financials 19-10-01_Bi weekly rollforward 11 29 08 w DV updates_Sheet3" xfId="693" xr:uid="{00000000-0005-0000-0000-00006A020000}"/>
    <cellStyle name="_Final Master Financials 19-10-01_Bi weekly rollforward 12-13-07" xfId="694" xr:uid="{00000000-0005-0000-0000-00006B020000}"/>
    <cellStyle name="_Final Master Financials 19-10-01_Bi weekly rollforward 12-13-07_Report 3" xfId="695" xr:uid="{00000000-0005-0000-0000-00006C020000}"/>
    <cellStyle name="_Final Master Financials 19-10-01_Bi weekly rollforward 12-13-07_Sheet2" xfId="696" xr:uid="{00000000-0005-0000-0000-00006D020000}"/>
    <cellStyle name="_Final Master Financials 19-10-01_Bi weekly rollforward 12-13-07_Sheet3" xfId="697" xr:uid="{00000000-0005-0000-0000-00006E020000}"/>
    <cellStyle name="_Final Master Financials 19-10-01_Bi weekly rollforward 1-24-08" xfId="698" xr:uid="{00000000-0005-0000-0000-00006F020000}"/>
    <cellStyle name="_Final Master Financials 19-10-01_Bi weekly rollforward 1-24-08_Report 3" xfId="699" xr:uid="{00000000-0005-0000-0000-000070020000}"/>
    <cellStyle name="_Final Master Financials 19-10-01_Bi weekly rollforward 1-24-08_Sheet2" xfId="700" xr:uid="{00000000-0005-0000-0000-000071020000}"/>
    <cellStyle name="_Final Master Financials 19-10-01_Bi weekly rollforward 1-24-08_Sheet3" xfId="701" xr:uid="{00000000-0005-0000-0000-000072020000}"/>
    <cellStyle name="_Final Master Financials 19-10-01_Bi weekly rollforward 1-9-08" xfId="702" xr:uid="{00000000-0005-0000-0000-000073020000}"/>
    <cellStyle name="_Final Master Financials 19-10-01_Bi weekly rollforward 1-9-08_Report 3" xfId="703" xr:uid="{00000000-0005-0000-0000-000074020000}"/>
    <cellStyle name="_Final Master Financials 19-10-01_Bi weekly rollforward 1-9-08_Sheet2" xfId="704" xr:uid="{00000000-0005-0000-0000-000075020000}"/>
    <cellStyle name="_Final Master Financials 19-10-01_Bi weekly rollforward 1-9-08_Sheet3" xfId="705" xr:uid="{00000000-0005-0000-0000-000076020000}"/>
    <cellStyle name="_Final Master Financials 19-10-01_OptumHealth ACR Targets_110607v2" xfId="706" xr:uid="{00000000-0005-0000-0000-000077020000}"/>
    <cellStyle name="_Final Master Financials 19-10-01_OptumHealth ACR Targets_110607v2_Report 3" xfId="707" xr:uid="{00000000-0005-0000-0000-000078020000}"/>
    <cellStyle name="_Final Master Financials 19-10-01_OptumHealth ACR Targets_110607v2_Sheet2" xfId="708" xr:uid="{00000000-0005-0000-0000-000079020000}"/>
    <cellStyle name="_Final Master Financials 19-10-01_OptumHealth ACR Targets_110607v2_Sheet3" xfId="709" xr:uid="{00000000-0005-0000-0000-00007A020000}"/>
    <cellStyle name="_Final Master Financials 19-10-01_Report 3" xfId="710" xr:uid="{00000000-0005-0000-0000-00007B020000}"/>
    <cellStyle name="_Final Master Financials 19-10-01_Sheet2" xfId="711" xr:uid="{00000000-0005-0000-0000-00007C020000}"/>
    <cellStyle name="_Final Master Financials 19-10-01_Sheet3" xfId="712" xr:uid="{00000000-0005-0000-0000-00007D020000}"/>
    <cellStyle name="_Financial Slides" xfId="713" xr:uid="{00000000-0005-0000-0000-00007E020000}"/>
    <cellStyle name="_Financial Slides_Report 3" xfId="714" xr:uid="{00000000-0005-0000-0000-00007F020000}"/>
    <cellStyle name="_Financial Slides_Sheet2" xfId="715" xr:uid="{00000000-0005-0000-0000-000080020000}"/>
    <cellStyle name="_Financial Slides_Sheet3" xfId="716" xr:uid="{00000000-0005-0000-0000-000081020000}"/>
    <cellStyle name="_Financials" xfId="717" xr:uid="{00000000-0005-0000-0000-000082020000}"/>
    <cellStyle name="_Financials_Report 3" xfId="718" xr:uid="{00000000-0005-0000-0000-000083020000}"/>
    <cellStyle name="_Financials_Sheet2" xfId="719" xr:uid="{00000000-0005-0000-0000-000084020000}"/>
    <cellStyle name="_Financials_Sheet3" xfId="720" xr:uid="{00000000-0005-0000-0000-000085020000}"/>
    <cellStyle name="_FTEs PS 5+7" xfId="721" xr:uid="{00000000-0005-0000-0000-000086020000}"/>
    <cellStyle name="_FTEs PS 5+7_Report 3" xfId="722" xr:uid="{00000000-0005-0000-0000-000087020000}"/>
    <cellStyle name="_FTEs PS 5+7_Sheet2" xfId="723" xr:uid="{00000000-0005-0000-0000-000088020000}"/>
    <cellStyle name="_FTEs PS 5+7_Sheet3" xfId="724" xr:uid="{00000000-0005-0000-0000-000089020000}"/>
    <cellStyle name="_Full CF String Excptn Map_4_OpH only" xfId="725" xr:uid="{00000000-0005-0000-0000-00008A020000}"/>
    <cellStyle name="_Full CF String Excptn Map_4_OpH only_Report 3" xfId="726" xr:uid="{00000000-0005-0000-0000-00008B020000}"/>
    <cellStyle name="_Full CF String Excptn Map_4_OpH only_Sheet2" xfId="727" xr:uid="{00000000-0005-0000-0000-00008C020000}"/>
    <cellStyle name="_Full CF String Excptn Map_4_OpH only_Sheet3" xfId="728" xr:uid="{00000000-0005-0000-0000-00008D020000}"/>
    <cellStyle name="_GM" xfId="729" xr:uid="{00000000-0005-0000-0000-00008E020000}"/>
    <cellStyle name="_GM_Report 3" xfId="730" xr:uid="{00000000-0005-0000-0000-00008F020000}"/>
    <cellStyle name="_GM_Sheet2" xfId="731" xr:uid="{00000000-0005-0000-0000-000090020000}"/>
    <cellStyle name="_GM_Sheet3" xfId="732" xr:uid="{00000000-0005-0000-0000-000091020000}"/>
    <cellStyle name="_Heading" xfId="733" xr:uid="{00000000-0005-0000-0000-000092020000}"/>
    <cellStyle name="_Heading_asian companies" xfId="734" xr:uid="{00000000-0005-0000-0000-000093020000}"/>
    <cellStyle name="_Highlight" xfId="735" xr:uid="{00000000-0005-0000-0000-000094020000}"/>
    <cellStyle name="_KKR - debt restatement" xfId="736" xr:uid="{00000000-0005-0000-0000-000095020000}"/>
    <cellStyle name="_KKR - debt restatement_Report 3" xfId="737" xr:uid="{00000000-0005-0000-0000-000096020000}"/>
    <cellStyle name="_KKR - debt restatement_Sheet2" xfId="738" xr:uid="{00000000-0005-0000-0000-000097020000}"/>
    <cellStyle name="_KKR - debt restatement_Sheet3" xfId="739" xr:uid="{00000000-0005-0000-0000-000098020000}"/>
    <cellStyle name="_Legrand Financials" xfId="740" xr:uid="{00000000-0005-0000-0000-000099020000}"/>
    <cellStyle name="_Legrand Financials_Bi weekly rollforward 11 29 08 w DV updates" xfId="741" xr:uid="{00000000-0005-0000-0000-00009A020000}"/>
    <cellStyle name="_Legrand Financials_Bi weekly rollforward 11 29 08 w DV updates_Report 3" xfId="742" xr:uid="{00000000-0005-0000-0000-00009B020000}"/>
    <cellStyle name="_Legrand Financials_Bi weekly rollforward 11 29 08 w DV updates_Sheet2" xfId="743" xr:uid="{00000000-0005-0000-0000-00009C020000}"/>
    <cellStyle name="_Legrand Financials_Bi weekly rollforward 11 29 08 w DV updates_Sheet3" xfId="744" xr:uid="{00000000-0005-0000-0000-00009D020000}"/>
    <cellStyle name="_Legrand Financials_Bi weekly rollforward 12-13-07" xfId="745" xr:uid="{00000000-0005-0000-0000-00009E020000}"/>
    <cellStyle name="_Legrand Financials_Bi weekly rollforward 12-13-07_Report 3" xfId="746" xr:uid="{00000000-0005-0000-0000-00009F020000}"/>
    <cellStyle name="_Legrand Financials_Bi weekly rollforward 12-13-07_Sheet2" xfId="747" xr:uid="{00000000-0005-0000-0000-0000A0020000}"/>
    <cellStyle name="_Legrand Financials_Bi weekly rollforward 12-13-07_Sheet3" xfId="748" xr:uid="{00000000-0005-0000-0000-0000A1020000}"/>
    <cellStyle name="_Legrand Financials_Bi weekly rollforward 1-24-08" xfId="749" xr:uid="{00000000-0005-0000-0000-0000A2020000}"/>
    <cellStyle name="_Legrand Financials_Bi weekly rollforward 1-24-08_Report 3" xfId="750" xr:uid="{00000000-0005-0000-0000-0000A3020000}"/>
    <cellStyle name="_Legrand Financials_Bi weekly rollforward 1-24-08_Sheet2" xfId="751" xr:uid="{00000000-0005-0000-0000-0000A4020000}"/>
    <cellStyle name="_Legrand Financials_Bi weekly rollforward 1-24-08_Sheet3" xfId="752" xr:uid="{00000000-0005-0000-0000-0000A5020000}"/>
    <cellStyle name="_Legrand Financials_Bi weekly rollforward 1-9-08" xfId="753" xr:uid="{00000000-0005-0000-0000-0000A6020000}"/>
    <cellStyle name="_Legrand Financials_Bi weekly rollforward 1-9-08_Report 3" xfId="754" xr:uid="{00000000-0005-0000-0000-0000A7020000}"/>
    <cellStyle name="_Legrand Financials_Bi weekly rollforward 1-9-08_Sheet2" xfId="755" xr:uid="{00000000-0005-0000-0000-0000A8020000}"/>
    <cellStyle name="_Legrand Financials_Bi weekly rollforward 1-9-08_Sheet3" xfId="756" xr:uid="{00000000-0005-0000-0000-0000A9020000}"/>
    <cellStyle name="_Legrand Financials_OptumHealth ACR Targets_110607v2" xfId="757" xr:uid="{00000000-0005-0000-0000-0000AA020000}"/>
    <cellStyle name="_Legrand Financials_OptumHealth ACR Targets_110607v2_Report 3" xfId="758" xr:uid="{00000000-0005-0000-0000-0000AB020000}"/>
    <cellStyle name="_Legrand Financials_OptumHealth ACR Targets_110607v2_Sheet2" xfId="759" xr:uid="{00000000-0005-0000-0000-0000AC020000}"/>
    <cellStyle name="_Legrand Financials_OptumHealth ACR Targets_110607v2_Sheet3" xfId="760" xr:uid="{00000000-0005-0000-0000-0000AD020000}"/>
    <cellStyle name="_Legrand Financials_Report 3" xfId="761" xr:uid="{00000000-0005-0000-0000-0000AE020000}"/>
    <cellStyle name="_Legrand Financials_Sheet2" xfId="762" xr:uid="{00000000-0005-0000-0000-0000AF020000}"/>
    <cellStyle name="_Legrand Financials_Sheet3" xfId="763" xr:uid="{00000000-0005-0000-0000-0000B0020000}"/>
    <cellStyle name="_Lehman - LBO  bis plan WW v.2.1" xfId="764" xr:uid="{00000000-0005-0000-0000-0000B1020000}"/>
    <cellStyle name="_Lehman - LBO  bis plan WW v.2.1_Bi weekly rollforward 11 29 08 w DV updates" xfId="765" xr:uid="{00000000-0005-0000-0000-0000B2020000}"/>
    <cellStyle name="_Lehman - LBO  bis plan WW v.2.1_Bi weekly rollforward 11 29 08 w DV updates_Report 3" xfId="766" xr:uid="{00000000-0005-0000-0000-0000B3020000}"/>
    <cellStyle name="_Lehman - LBO  bis plan WW v.2.1_Bi weekly rollforward 11 29 08 w DV updates_Sheet2" xfId="767" xr:uid="{00000000-0005-0000-0000-0000B4020000}"/>
    <cellStyle name="_Lehman - LBO  bis plan WW v.2.1_Bi weekly rollforward 11 29 08 w DV updates_Sheet3" xfId="768" xr:uid="{00000000-0005-0000-0000-0000B5020000}"/>
    <cellStyle name="_Lehman - LBO  bis plan WW v.2.1_Bi weekly rollforward 12-13-07" xfId="769" xr:uid="{00000000-0005-0000-0000-0000B6020000}"/>
    <cellStyle name="_Lehman - LBO  bis plan WW v.2.1_Bi weekly rollforward 12-13-07_Report 3" xfId="770" xr:uid="{00000000-0005-0000-0000-0000B7020000}"/>
    <cellStyle name="_Lehman - LBO  bis plan WW v.2.1_Bi weekly rollforward 12-13-07_Sheet2" xfId="771" xr:uid="{00000000-0005-0000-0000-0000B8020000}"/>
    <cellStyle name="_Lehman - LBO  bis plan WW v.2.1_Bi weekly rollforward 12-13-07_Sheet3" xfId="772" xr:uid="{00000000-0005-0000-0000-0000B9020000}"/>
    <cellStyle name="_Lehman - LBO  bis plan WW v.2.1_Bi weekly rollforward 1-24-08" xfId="773" xr:uid="{00000000-0005-0000-0000-0000BA020000}"/>
    <cellStyle name="_Lehman - LBO  bis plan WW v.2.1_Bi weekly rollforward 1-24-08_Report 3" xfId="774" xr:uid="{00000000-0005-0000-0000-0000BB020000}"/>
    <cellStyle name="_Lehman - LBO  bis plan WW v.2.1_Bi weekly rollforward 1-24-08_Sheet2" xfId="775" xr:uid="{00000000-0005-0000-0000-0000BC020000}"/>
    <cellStyle name="_Lehman - LBO  bis plan WW v.2.1_Bi weekly rollforward 1-24-08_Sheet3" xfId="776" xr:uid="{00000000-0005-0000-0000-0000BD020000}"/>
    <cellStyle name="_Lehman - LBO  bis plan WW v.2.1_Bi weekly rollforward 1-9-08" xfId="777" xr:uid="{00000000-0005-0000-0000-0000BE020000}"/>
    <cellStyle name="_Lehman - LBO  bis plan WW v.2.1_Bi weekly rollforward 1-9-08_Report 3" xfId="778" xr:uid="{00000000-0005-0000-0000-0000BF020000}"/>
    <cellStyle name="_Lehman - LBO  bis plan WW v.2.1_Bi weekly rollforward 1-9-08_Sheet2" xfId="779" xr:uid="{00000000-0005-0000-0000-0000C0020000}"/>
    <cellStyle name="_Lehman - LBO  bis plan WW v.2.1_Bi weekly rollforward 1-9-08_Sheet3" xfId="780" xr:uid="{00000000-0005-0000-0000-0000C1020000}"/>
    <cellStyle name="_Lehman - LBO  bis plan WW v.2.1_OptumHealth ACR Targets_110607v2" xfId="781" xr:uid="{00000000-0005-0000-0000-0000C2020000}"/>
    <cellStyle name="_Lehman - LBO  bis plan WW v.2.1_OptumHealth ACR Targets_110607v2_Report 3" xfId="782" xr:uid="{00000000-0005-0000-0000-0000C3020000}"/>
    <cellStyle name="_Lehman - LBO  bis plan WW v.2.1_OptumHealth ACR Targets_110607v2_Sheet2" xfId="783" xr:uid="{00000000-0005-0000-0000-0000C4020000}"/>
    <cellStyle name="_Lehman - LBO  bis plan WW v.2.1_OptumHealth ACR Targets_110607v2_Sheet3" xfId="784" xr:uid="{00000000-0005-0000-0000-0000C5020000}"/>
    <cellStyle name="_Lehman - LBO  bis plan WW v.2.1_Report 3" xfId="785" xr:uid="{00000000-0005-0000-0000-0000C6020000}"/>
    <cellStyle name="_Lehman - LBO  bis plan WW v.2.1_Sheet2" xfId="786" xr:uid="{00000000-0005-0000-0000-0000C7020000}"/>
    <cellStyle name="_Lehman - LBO  bis plan WW v.2.1_Sheet3" xfId="787" xr:uid="{00000000-0005-0000-0000-0000C8020000}"/>
    <cellStyle name="_Lehman LBO 28 03 02" xfId="788" xr:uid="{00000000-0005-0000-0000-0000C9020000}"/>
    <cellStyle name="_Lehman LBO 28 03 02_Bi weekly rollforward 11 29 08 w DV updates" xfId="789" xr:uid="{00000000-0005-0000-0000-0000CA020000}"/>
    <cellStyle name="_Lehman LBO 28 03 02_Bi weekly rollforward 11 29 08 w DV updates_Report 3" xfId="790" xr:uid="{00000000-0005-0000-0000-0000CB020000}"/>
    <cellStyle name="_Lehman LBO 28 03 02_Bi weekly rollforward 11 29 08 w DV updates_Sheet2" xfId="791" xr:uid="{00000000-0005-0000-0000-0000CC020000}"/>
    <cellStyle name="_Lehman LBO 28 03 02_Bi weekly rollforward 11 29 08 w DV updates_Sheet3" xfId="792" xr:uid="{00000000-0005-0000-0000-0000CD020000}"/>
    <cellStyle name="_Lehman LBO 28 03 02_Bi weekly rollforward 12-13-07" xfId="793" xr:uid="{00000000-0005-0000-0000-0000CE020000}"/>
    <cellStyle name="_Lehman LBO 28 03 02_Bi weekly rollforward 12-13-07_Report 3" xfId="794" xr:uid="{00000000-0005-0000-0000-0000CF020000}"/>
    <cellStyle name="_Lehman LBO 28 03 02_Bi weekly rollforward 12-13-07_Sheet2" xfId="795" xr:uid="{00000000-0005-0000-0000-0000D0020000}"/>
    <cellStyle name="_Lehman LBO 28 03 02_Bi weekly rollforward 12-13-07_Sheet3" xfId="796" xr:uid="{00000000-0005-0000-0000-0000D1020000}"/>
    <cellStyle name="_Lehman LBO 28 03 02_Bi weekly rollforward 1-24-08" xfId="797" xr:uid="{00000000-0005-0000-0000-0000D2020000}"/>
    <cellStyle name="_Lehman LBO 28 03 02_Bi weekly rollforward 1-24-08_Report 3" xfId="798" xr:uid="{00000000-0005-0000-0000-0000D3020000}"/>
    <cellStyle name="_Lehman LBO 28 03 02_Bi weekly rollforward 1-24-08_Sheet2" xfId="799" xr:uid="{00000000-0005-0000-0000-0000D4020000}"/>
    <cellStyle name="_Lehman LBO 28 03 02_Bi weekly rollforward 1-24-08_Sheet3" xfId="800" xr:uid="{00000000-0005-0000-0000-0000D5020000}"/>
    <cellStyle name="_Lehman LBO 28 03 02_Bi weekly rollforward 1-9-08" xfId="801" xr:uid="{00000000-0005-0000-0000-0000D6020000}"/>
    <cellStyle name="_Lehman LBO 28 03 02_Bi weekly rollforward 1-9-08_Report 3" xfId="802" xr:uid="{00000000-0005-0000-0000-0000D7020000}"/>
    <cellStyle name="_Lehman LBO 28 03 02_Bi weekly rollforward 1-9-08_Sheet2" xfId="803" xr:uid="{00000000-0005-0000-0000-0000D8020000}"/>
    <cellStyle name="_Lehman LBO 28 03 02_Bi weekly rollforward 1-9-08_Sheet3" xfId="804" xr:uid="{00000000-0005-0000-0000-0000D9020000}"/>
    <cellStyle name="_Lehman LBO 28 03 02_OptumHealth ACR Targets_110607v2" xfId="805" xr:uid="{00000000-0005-0000-0000-0000DA020000}"/>
    <cellStyle name="_Lehman LBO 28 03 02_OptumHealth ACR Targets_110607v2_Report 3" xfId="806" xr:uid="{00000000-0005-0000-0000-0000DB020000}"/>
    <cellStyle name="_Lehman LBO 28 03 02_OptumHealth ACR Targets_110607v2_Sheet2" xfId="807" xr:uid="{00000000-0005-0000-0000-0000DC020000}"/>
    <cellStyle name="_Lehman LBO 28 03 02_OptumHealth ACR Targets_110607v2_Sheet3" xfId="808" xr:uid="{00000000-0005-0000-0000-0000DD020000}"/>
    <cellStyle name="_Lehman LBO 28 03 02_Report 3" xfId="809" xr:uid="{00000000-0005-0000-0000-0000DE020000}"/>
    <cellStyle name="_Lehman LBO 28 03 02_Sheet2" xfId="810" xr:uid="{00000000-0005-0000-0000-0000DF020000}"/>
    <cellStyle name="_Lehman LBO 28 03 02_Sheet3" xfId="811" xr:uid="{00000000-0005-0000-0000-0000E0020000}"/>
    <cellStyle name="_Lev Fin LBO Model Oct 8_All Senior" xfId="812" xr:uid="{00000000-0005-0000-0000-0000E1020000}"/>
    <cellStyle name="_Lev Fin LBO Model Oct 8_All Senior_Report 3" xfId="813" xr:uid="{00000000-0005-0000-0000-0000E2020000}"/>
    <cellStyle name="_Lev Fin LBO Model Oct 8_All Senior_Sheet2" xfId="814" xr:uid="{00000000-0005-0000-0000-0000E3020000}"/>
    <cellStyle name="_Lev Fin LBO Model Oct 8_All Senior_Sheet3" xfId="815" xr:uid="{00000000-0005-0000-0000-0000E4020000}"/>
    <cellStyle name="_Lumina LBO Model 1 08 02 v4" xfId="816" xr:uid="{00000000-0005-0000-0000-0000E5020000}"/>
    <cellStyle name="_Lumina LBO Model 1 08 02 v4_Bi weekly rollforward 11 29 08 w DV updates" xfId="817" xr:uid="{00000000-0005-0000-0000-0000E6020000}"/>
    <cellStyle name="_Lumina LBO Model 1 08 02 v4_Bi weekly rollforward 11 29 08 w DV updates_Report 3" xfId="818" xr:uid="{00000000-0005-0000-0000-0000E7020000}"/>
    <cellStyle name="_Lumina LBO Model 1 08 02 v4_Bi weekly rollforward 11 29 08 w DV updates_Sheet2" xfId="819" xr:uid="{00000000-0005-0000-0000-0000E8020000}"/>
    <cellStyle name="_Lumina LBO Model 1 08 02 v4_Bi weekly rollforward 11 29 08 w DV updates_Sheet3" xfId="820" xr:uid="{00000000-0005-0000-0000-0000E9020000}"/>
    <cellStyle name="_Lumina LBO Model 1 08 02 v4_Bi weekly rollforward 12-13-07" xfId="821" xr:uid="{00000000-0005-0000-0000-0000EA020000}"/>
    <cellStyle name="_Lumina LBO Model 1 08 02 v4_Bi weekly rollforward 12-13-07_Report 3" xfId="822" xr:uid="{00000000-0005-0000-0000-0000EB020000}"/>
    <cellStyle name="_Lumina LBO Model 1 08 02 v4_Bi weekly rollforward 12-13-07_Sheet2" xfId="823" xr:uid="{00000000-0005-0000-0000-0000EC020000}"/>
    <cellStyle name="_Lumina LBO Model 1 08 02 v4_Bi weekly rollforward 12-13-07_Sheet3" xfId="824" xr:uid="{00000000-0005-0000-0000-0000ED020000}"/>
    <cellStyle name="_Lumina LBO Model 1 08 02 v4_Bi weekly rollforward 1-24-08" xfId="825" xr:uid="{00000000-0005-0000-0000-0000EE020000}"/>
    <cellStyle name="_Lumina LBO Model 1 08 02 v4_Bi weekly rollforward 1-24-08_Report 3" xfId="826" xr:uid="{00000000-0005-0000-0000-0000EF020000}"/>
    <cellStyle name="_Lumina LBO Model 1 08 02 v4_Bi weekly rollforward 1-24-08_Sheet2" xfId="827" xr:uid="{00000000-0005-0000-0000-0000F0020000}"/>
    <cellStyle name="_Lumina LBO Model 1 08 02 v4_Bi weekly rollforward 1-24-08_Sheet3" xfId="828" xr:uid="{00000000-0005-0000-0000-0000F1020000}"/>
    <cellStyle name="_Lumina LBO Model 1 08 02 v4_Bi weekly rollforward 1-9-08" xfId="829" xr:uid="{00000000-0005-0000-0000-0000F2020000}"/>
    <cellStyle name="_Lumina LBO Model 1 08 02 v4_Bi weekly rollforward 1-9-08_Report 3" xfId="830" xr:uid="{00000000-0005-0000-0000-0000F3020000}"/>
    <cellStyle name="_Lumina LBO Model 1 08 02 v4_Bi weekly rollforward 1-9-08_Sheet2" xfId="831" xr:uid="{00000000-0005-0000-0000-0000F4020000}"/>
    <cellStyle name="_Lumina LBO Model 1 08 02 v4_Bi weekly rollforward 1-9-08_Sheet3" xfId="832" xr:uid="{00000000-0005-0000-0000-0000F5020000}"/>
    <cellStyle name="_Lumina LBO Model 1 08 02 v4_OptumHealth ACR Targets_110607v2" xfId="833" xr:uid="{00000000-0005-0000-0000-0000F6020000}"/>
    <cellStyle name="_Lumina LBO Model 1 08 02 v4_OptumHealth ACR Targets_110607v2_Report 3" xfId="834" xr:uid="{00000000-0005-0000-0000-0000F7020000}"/>
    <cellStyle name="_Lumina LBO Model 1 08 02 v4_OptumHealth ACR Targets_110607v2_Sheet2" xfId="835" xr:uid="{00000000-0005-0000-0000-0000F8020000}"/>
    <cellStyle name="_Lumina LBO Model 1 08 02 v4_OptumHealth ACR Targets_110607v2_Sheet3" xfId="836" xr:uid="{00000000-0005-0000-0000-0000F9020000}"/>
    <cellStyle name="_Lumina LBO Model 1 08 02 v4_Report 3" xfId="837" xr:uid="{00000000-0005-0000-0000-0000FA020000}"/>
    <cellStyle name="_Lumina LBO Model 1 08 02 v4_Sheet2" xfId="838" xr:uid="{00000000-0005-0000-0000-0000FB020000}"/>
    <cellStyle name="_Lumina LBO Model 1 08 02 v4_Sheet3" xfId="839" xr:uid="{00000000-0005-0000-0000-0000FC020000}"/>
    <cellStyle name="_Lumina LBO Model 10 05 02 kkr" xfId="840" xr:uid="{00000000-0005-0000-0000-0000FD020000}"/>
    <cellStyle name="_Lumina LBO Model 10 05 02 kkr_Bi weekly rollforward 11 29 08 w DV updates" xfId="841" xr:uid="{00000000-0005-0000-0000-0000FE020000}"/>
    <cellStyle name="_Lumina LBO Model 10 05 02 kkr_Bi weekly rollforward 11 29 08 w DV updates_Report 3" xfId="842" xr:uid="{00000000-0005-0000-0000-0000FF020000}"/>
    <cellStyle name="_Lumina LBO Model 10 05 02 kkr_Bi weekly rollforward 11 29 08 w DV updates_Sheet2" xfId="843" xr:uid="{00000000-0005-0000-0000-000000030000}"/>
    <cellStyle name="_Lumina LBO Model 10 05 02 kkr_Bi weekly rollforward 11 29 08 w DV updates_Sheet3" xfId="844" xr:uid="{00000000-0005-0000-0000-000001030000}"/>
    <cellStyle name="_Lumina LBO Model 10 05 02 kkr_Bi weekly rollforward 12-13-07" xfId="845" xr:uid="{00000000-0005-0000-0000-000002030000}"/>
    <cellStyle name="_Lumina LBO Model 10 05 02 kkr_Bi weekly rollforward 12-13-07_Report 3" xfId="846" xr:uid="{00000000-0005-0000-0000-000003030000}"/>
    <cellStyle name="_Lumina LBO Model 10 05 02 kkr_Bi weekly rollforward 12-13-07_Sheet2" xfId="847" xr:uid="{00000000-0005-0000-0000-000004030000}"/>
    <cellStyle name="_Lumina LBO Model 10 05 02 kkr_Bi weekly rollforward 12-13-07_Sheet3" xfId="848" xr:uid="{00000000-0005-0000-0000-000005030000}"/>
    <cellStyle name="_Lumina LBO Model 10 05 02 kkr_Bi weekly rollforward 1-24-08" xfId="849" xr:uid="{00000000-0005-0000-0000-000006030000}"/>
    <cellStyle name="_Lumina LBO Model 10 05 02 kkr_Bi weekly rollforward 1-24-08_Report 3" xfId="850" xr:uid="{00000000-0005-0000-0000-000007030000}"/>
    <cellStyle name="_Lumina LBO Model 10 05 02 kkr_Bi weekly rollforward 1-24-08_Sheet2" xfId="851" xr:uid="{00000000-0005-0000-0000-000008030000}"/>
    <cellStyle name="_Lumina LBO Model 10 05 02 kkr_Bi weekly rollforward 1-24-08_Sheet3" xfId="852" xr:uid="{00000000-0005-0000-0000-000009030000}"/>
    <cellStyle name="_Lumina LBO Model 10 05 02 kkr_Bi weekly rollforward 1-9-08" xfId="853" xr:uid="{00000000-0005-0000-0000-00000A030000}"/>
    <cellStyle name="_Lumina LBO Model 10 05 02 kkr_Bi weekly rollforward 1-9-08_Report 3" xfId="854" xr:uid="{00000000-0005-0000-0000-00000B030000}"/>
    <cellStyle name="_Lumina LBO Model 10 05 02 kkr_Bi weekly rollforward 1-9-08_Sheet2" xfId="855" xr:uid="{00000000-0005-0000-0000-00000C030000}"/>
    <cellStyle name="_Lumina LBO Model 10 05 02 kkr_Bi weekly rollforward 1-9-08_Sheet3" xfId="856" xr:uid="{00000000-0005-0000-0000-00000D030000}"/>
    <cellStyle name="_Lumina LBO Model 10 05 02 kkr_OptumHealth ACR Targets_110607v2" xfId="857" xr:uid="{00000000-0005-0000-0000-00000E030000}"/>
    <cellStyle name="_Lumina LBO Model 10 05 02 kkr_OptumHealth ACR Targets_110607v2_Report 3" xfId="858" xr:uid="{00000000-0005-0000-0000-00000F030000}"/>
    <cellStyle name="_Lumina LBO Model 10 05 02 kkr_OptumHealth ACR Targets_110607v2_Sheet2" xfId="859" xr:uid="{00000000-0005-0000-0000-000010030000}"/>
    <cellStyle name="_Lumina LBO Model 10 05 02 kkr_OptumHealth ACR Targets_110607v2_Sheet3" xfId="860" xr:uid="{00000000-0005-0000-0000-000011030000}"/>
    <cellStyle name="_Lumina LBO Model 10 05 02 kkr_Report 3" xfId="861" xr:uid="{00000000-0005-0000-0000-000012030000}"/>
    <cellStyle name="_Lumina LBO Model 10 05 02 kkr_Sheet2" xfId="862" xr:uid="{00000000-0005-0000-0000-000013030000}"/>
    <cellStyle name="_Lumina LBO Model 10 05 02 kkr_Sheet3" xfId="863" xr:uid="{00000000-0005-0000-0000-000014030000}"/>
    <cellStyle name="_Lumina LBO Model 18 07 02 v2" xfId="864" xr:uid="{00000000-0005-0000-0000-000015030000}"/>
    <cellStyle name="_Lumina LBO Model 18 07 02 v2_Bi weekly rollforward 11 29 08 w DV updates" xfId="865" xr:uid="{00000000-0005-0000-0000-000016030000}"/>
    <cellStyle name="_Lumina LBO Model 18 07 02 v2_Bi weekly rollforward 11 29 08 w DV updates_Report 3" xfId="866" xr:uid="{00000000-0005-0000-0000-000017030000}"/>
    <cellStyle name="_Lumina LBO Model 18 07 02 v2_Bi weekly rollforward 11 29 08 w DV updates_Sheet2" xfId="867" xr:uid="{00000000-0005-0000-0000-000018030000}"/>
    <cellStyle name="_Lumina LBO Model 18 07 02 v2_Bi weekly rollforward 11 29 08 w DV updates_Sheet3" xfId="868" xr:uid="{00000000-0005-0000-0000-000019030000}"/>
    <cellStyle name="_Lumina LBO Model 18 07 02 v2_Bi weekly rollforward 12-13-07" xfId="869" xr:uid="{00000000-0005-0000-0000-00001A030000}"/>
    <cellStyle name="_Lumina LBO Model 18 07 02 v2_Bi weekly rollforward 12-13-07_Report 3" xfId="870" xr:uid="{00000000-0005-0000-0000-00001B030000}"/>
    <cellStyle name="_Lumina LBO Model 18 07 02 v2_Bi weekly rollforward 12-13-07_Sheet2" xfId="871" xr:uid="{00000000-0005-0000-0000-00001C030000}"/>
    <cellStyle name="_Lumina LBO Model 18 07 02 v2_Bi weekly rollforward 12-13-07_Sheet3" xfId="872" xr:uid="{00000000-0005-0000-0000-00001D030000}"/>
    <cellStyle name="_Lumina LBO Model 18 07 02 v2_Bi weekly rollforward 1-24-08" xfId="873" xr:uid="{00000000-0005-0000-0000-00001E030000}"/>
    <cellStyle name="_Lumina LBO Model 18 07 02 v2_Bi weekly rollforward 1-24-08_Report 3" xfId="874" xr:uid="{00000000-0005-0000-0000-00001F030000}"/>
    <cellStyle name="_Lumina LBO Model 18 07 02 v2_Bi weekly rollforward 1-24-08_Sheet2" xfId="875" xr:uid="{00000000-0005-0000-0000-000020030000}"/>
    <cellStyle name="_Lumina LBO Model 18 07 02 v2_Bi weekly rollforward 1-24-08_Sheet3" xfId="876" xr:uid="{00000000-0005-0000-0000-000021030000}"/>
    <cellStyle name="_Lumina LBO Model 18 07 02 v2_Bi weekly rollforward 1-9-08" xfId="877" xr:uid="{00000000-0005-0000-0000-000022030000}"/>
    <cellStyle name="_Lumina LBO Model 18 07 02 v2_Bi weekly rollforward 1-9-08_Report 3" xfId="878" xr:uid="{00000000-0005-0000-0000-000023030000}"/>
    <cellStyle name="_Lumina LBO Model 18 07 02 v2_Bi weekly rollforward 1-9-08_Sheet2" xfId="879" xr:uid="{00000000-0005-0000-0000-000024030000}"/>
    <cellStyle name="_Lumina LBO Model 18 07 02 v2_Bi weekly rollforward 1-9-08_Sheet3" xfId="880" xr:uid="{00000000-0005-0000-0000-000025030000}"/>
    <cellStyle name="_Lumina LBO Model 18 07 02 v2_OptumHealth ACR Targets_110607v2" xfId="881" xr:uid="{00000000-0005-0000-0000-000026030000}"/>
    <cellStyle name="_Lumina LBO Model 18 07 02 v2_OptumHealth ACR Targets_110607v2_Report 3" xfId="882" xr:uid="{00000000-0005-0000-0000-000027030000}"/>
    <cellStyle name="_Lumina LBO Model 18 07 02 v2_OptumHealth ACR Targets_110607v2_Sheet2" xfId="883" xr:uid="{00000000-0005-0000-0000-000028030000}"/>
    <cellStyle name="_Lumina LBO Model 18 07 02 v2_OptumHealth ACR Targets_110607v2_Sheet3" xfId="884" xr:uid="{00000000-0005-0000-0000-000029030000}"/>
    <cellStyle name="_Lumina LBO Model 18 07 02 v2_Report 3" xfId="885" xr:uid="{00000000-0005-0000-0000-00002A030000}"/>
    <cellStyle name="_Lumina LBO Model 18 07 02 v2_Sheet2" xfId="886" xr:uid="{00000000-0005-0000-0000-00002B030000}"/>
    <cellStyle name="_Lumina LBO Model 18 07 02 v2_Sheet3" xfId="887" xr:uid="{00000000-0005-0000-0000-00002C030000}"/>
    <cellStyle name="_may to june benex walk" xfId="888" xr:uid="{00000000-0005-0000-0000-00002D030000}"/>
    <cellStyle name="_may to june benex walk_Report 3" xfId="889" xr:uid="{00000000-0005-0000-0000-00002E030000}"/>
    <cellStyle name="_may to june benex walk_Sheet2" xfId="890" xr:uid="{00000000-0005-0000-0000-00002F030000}"/>
    <cellStyle name="_may to june benex walk_Sheet3" xfId="891" xr:uid="{00000000-0005-0000-0000-000030030000}"/>
    <cellStyle name="_Medicaid Revenue" xfId="892" xr:uid="{00000000-0005-0000-0000-000031030000}"/>
    <cellStyle name="_Medicaid Revenue_Report 3" xfId="893" xr:uid="{00000000-0005-0000-0000-000032030000}"/>
    <cellStyle name="_Medicaid Revenue_Sheet2" xfId="894" xr:uid="{00000000-0005-0000-0000-000033030000}"/>
    <cellStyle name="_Medicaid Revenue_Sheet3" xfId="895" xr:uid="{00000000-0005-0000-0000-000034030000}"/>
    <cellStyle name="_Medical Analysis (5+7)" xfId="896" xr:uid="{00000000-0005-0000-0000-000035030000}"/>
    <cellStyle name="_Medical Analysis (5+7)_Report 3" xfId="897" xr:uid="{00000000-0005-0000-0000-000036030000}"/>
    <cellStyle name="_Medical Analysis (5+7)_Sheet2" xfId="898" xr:uid="{00000000-0005-0000-0000-000037030000}"/>
    <cellStyle name="_Medical Analysis (5+7)_Sheet3" xfId="899" xr:uid="{00000000-0005-0000-0000-000038030000}"/>
    <cellStyle name="_Membership" xfId="900" xr:uid="{00000000-0005-0000-0000-000039030000}"/>
    <cellStyle name="_Membership_Report 3" xfId="901" xr:uid="{00000000-0005-0000-0000-00003A030000}"/>
    <cellStyle name="_Membership_Sheet2" xfId="902" xr:uid="{00000000-0005-0000-0000-00003B030000}"/>
    <cellStyle name="_Membership_Sheet3" xfId="903" xr:uid="{00000000-0005-0000-0000-00003C030000}"/>
    <cellStyle name="_MHD_Pierce County Revised Budgets 9-24-09_jat" xfId="904" xr:uid="{00000000-0005-0000-0000-00003D030000}"/>
    <cellStyle name="_MHD_Pierce County Revised Budgets 9-24-09_jat_Report 3" xfId="905" xr:uid="{00000000-0005-0000-0000-00003E030000}"/>
    <cellStyle name="_MHD_Pierce County Revised Budgets 9-24-09_jat_Sheet2" xfId="906" xr:uid="{00000000-0005-0000-0000-00003F030000}"/>
    <cellStyle name="_MHD_Pierce County Revised Budgets 9-24-09_jat_Sheet3" xfId="907" xr:uid="{00000000-0005-0000-0000-000040030000}"/>
    <cellStyle name="_Monthly Revenue Analysis Summary" xfId="908" xr:uid="{00000000-0005-0000-0000-000041030000}"/>
    <cellStyle name="_Monthly Revenue Analysis Summary_Report 3" xfId="909" xr:uid="{00000000-0005-0000-0000-000042030000}"/>
    <cellStyle name="_Monthly Revenue Analysis Summary_Sheet2" xfId="910" xr:uid="{00000000-0005-0000-0000-000043030000}"/>
    <cellStyle name="_Monthly Revenue Analysis Summary_Sheet3" xfId="911" xr:uid="{00000000-0005-0000-0000-000044030000}"/>
    <cellStyle name="_Multiple" xfId="912" xr:uid="{00000000-0005-0000-0000-000045030000}"/>
    <cellStyle name="_Multiple_0+12 Care Solutions WD7 1.10.08 v3 - to SCS" xfId="913" xr:uid="{00000000-0005-0000-0000-000046030000}"/>
    <cellStyle name="_Multiple_0+12 Forecast" xfId="914" xr:uid="{00000000-0005-0000-0000-000047030000}"/>
    <cellStyle name="_Multiple_0+12 HSG FINAL" xfId="915" xr:uid="{00000000-0005-0000-0000-000048030000}"/>
    <cellStyle name="_Multiple_10+2 Rollforward template" xfId="916" xr:uid="{00000000-0005-0000-0000-000049030000}"/>
    <cellStyle name="_Multiple_2004_2005 EBITDA Bridge" xfId="917" xr:uid="{00000000-0005-0000-0000-00004A030000}"/>
    <cellStyle name="_Multiple_2007 3+9 - Supplemental Schedules" xfId="918" xr:uid="{00000000-0005-0000-0000-00004B030000}"/>
    <cellStyle name="_Multiple_2007 3+9 Forecast - Disease Solutions V4" xfId="919" xr:uid="{00000000-0005-0000-0000-00004C030000}"/>
    <cellStyle name="_Multiple_2007 3+9 Margins" xfId="920" xr:uid="{00000000-0005-0000-0000-00004D030000}"/>
    <cellStyle name="_Multiple_2007 3+9 SUMMARY" xfId="921" xr:uid="{00000000-0005-0000-0000-00004E030000}"/>
    <cellStyle name="_Multiple_2007 3+9 SUMMARY 04.14.07" xfId="922" xr:uid="{00000000-0005-0000-0000-00004F030000}"/>
    <cellStyle name="_Multiple_2007 5+7 - Supplemental Schedules (v3)" xfId="923" xr:uid="{00000000-0005-0000-0000-000050030000}"/>
    <cellStyle name="_Multiple_2007 5+7 SUMMARY" xfId="924" xr:uid="{00000000-0005-0000-0000-000051030000}"/>
    <cellStyle name="_Multiple_2007 7+5 - Supplemental Schedules" xfId="925" xr:uid="{00000000-0005-0000-0000-000052030000}"/>
    <cellStyle name="_Multiple_2007 7+5 Revenue Rollforward (URN)" xfId="926" xr:uid="{00000000-0005-0000-0000-000053030000}"/>
    <cellStyle name="_Multiple_2007 9+3 Analysis_AP" xfId="927" xr:uid="{00000000-0005-0000-0000-000054030000}"/>
    <cellStyle name="_Multiple_2007 Budget - Supplemental Schedules" xfId="928" xr:uid="{00000000-0005-0000-0000-000055030000}"/>
    <cellStyle name="_Multiple_2007 Revenue Rollforward - HCDS - 10-18-07" xfId="929" xr:uid="{00000000-0005-0000-0000-000056030000}"/>
    <cellStyle name="_Multiple_2007 Revenue Rollforward - HCDS - 11-02-07" xfId="930" xr:uid="{00000000-0005-0000-0000-000057030000}"/>
    <cellStyle name="_Multiple_2007_2008_Growth_Slides_11_02" xfId="931" xr:uid="{00000000-0005-0000-0000-000058030000}"/>
    <cellStyle name="_Multiple_2008 @ 10+2 FCST" xfId="932" xr:uid="{00000000-0005-0000-0000-000059030000}"/>
    <cellStyle name="_Multiple_2008 7+5 Revenue Rollforward (URN)" xfId="933" xr:uid="{00000000-0005-0000-0000-00005A030000}"/>
    <cellStyle name="_Multiple_2008 Bi weekly Template" xfId="934" xr:uid="{00000000-0005-0000-0000-00005B030000}"/>
    <cellStyle name="_Multiple_2008 Bi-weekly SHS Best Est. &amp; Rev Rfwd 7-19-07" xfId="935" xr:uid="{00000000-0005-0000-0000-00005C030000}"/>
    <cellStyle name="_Multiple_2008 Bi-weekly SHS Best Est. &amp; Rev Rfwd 7-26-07" xfId="936" xr:uid="{00000000-0005-0000-0000-00005D030000}"/>
    <cellStyle name="_Multiple_2008 Bi-weekly SHS Best Est. Rev Rfwd 11-02-07" xfId="937" xr:uid="{00000000-0005-0000-0000-00005E030000}"/>
    <cellStyle name="_Multiple_2008 Executive Summary" xfId="938" xr:uid="{00000000-0005-0000-0000-00005F030000}"/>
    <cellStyle name="_Multiple_2008 HCDS Exec Summary" xfId="939" xr:uid="{00000000-0005-0000-0000-000060030000}"/>
    <cellStyle name="_Multiple_2008 Pipeline Rollforward_HSG" xfId="940" xr:uid="{00000000-0005-0000-0000-000061030000}"/>
    <cellStyle name="_Multiple_2008 Revenue Target 8-17-07 for Heather" xfId="941" xr:uid="{00000000-0005-0000-0000-000062030000}"/>
    <cellStyle name="_Multiple_2008 Summary Detail - Dawn and John P." xfId="942" xr:uid="{00000000-0005-0000-0000-000063030000}"/>
    <cellStyle name="_Multiple_2008 UBH Best Est  Roll 10+2 080131" xfId="943" xr:uid="{00000000-0005-0000-0000-000064030000}"/>
    <cellStyle name="_Multiple_2008 UPLOAD Template EXTERNAL (10+2)" xfId="944" xr:uid="{00000000-0005-0000-0000-000065030000}"/>
    <cellStyle name="_Multiple_2008-04 Power Point Load" xfId="945" xr:uid="{00000000-0005-0000-0000-000066030000}"/>
    <cellStyle name="_Multiple_2009 2+10 Fcst Template - Schedules A-D.xls;F.xls;H.xls;M-Q use this file" xfId="946" xr:uid="{00000000-0005-0000-0000-000067030000}"/>
    <cellStyle name="_Multiple_2009-02 Power Point Load" xfId="947" xr:uid="{00000000-0005-0000-0000-000068030000}"/>
    <cellStyle name="_Multiple_2010 2+10_GM FCST" xfId="948" xr:uid="{00000000-0005-0000-0000-000069030000}"/>
    <cellStyle name="_Multiple_3+9 known-gap highlevel v4" xfId="949" xr:uid="{00000000-0005-0000-0000-00006A030000}"/>
    <cellStyle name="_Multiple_3+9 Revenue Forecasting tool - essbase based" xfId="950" xr:uid="{00000000-0005-0000-0000-00006B030000}"/>
    <cellStyle name="_Multiple_5+7 Preview" xfId="951" xr:uid="{00000000-0005-0000-0000-00006C030000}"/>
    <cellStyle name="_Multiple_560" xfId="952" xr:uid="{00000000-0005-0000-0000-00006D030000}"/>
    <cellStyle name="_Multiple_7+5 Int-Ewd-Ext" xfId="953" xr:uid="{00000000-0005-0000-0000-00006E030000}"/>
    <cellStyle name="_Multiple_7+5 Pipeline Rollforward (ACN)" xfId="954" xr:uid="{00000000-0005-0000-0000-00006F030000}"/>
    <cellStyle name="_Multiple_7-19-07 SHS CEO Report Final Expanded View" xfId="955" xr:uid="{00000000-0005-0000-0000-000070030000}"/>
    <cellStyle name="_Multiple_9+3_Budget Forecast Timeline v2." xfId="956" xr:uid="{00000000-0005-0000-0000-000071030000}"/>
    <cellStyle name="_Multiple_A9" xfId="957" xr:uid="{00000000-0005-0000-0000-000072030000}"/>
    <cellStyle name="_Multiple_Allegri Pavarotti 20juin base case" xfId="958" xr:uid="{00000000-0005-0000-0000-000073030000}"/>
    <cellStyle name="_Multiple_Bi weekly rollforward 11 1 07v2" xfId="959" xr:uid="{00000000-0005-0000-0000-000074030000}"/>
    <cellStyle name="_Multiple_Bi weekly rollforward 11 29 08 w DV updates" xfId="960" xr:uid="{00000000-0005-0000-0000-000075030000}"/>
    <cellStyle name="_Multiple_Bi weekly rollforward 12-13-07" xfId="961" xr:uid="{00000000-0005-0000-0000-000076030000}"/>
    <cellStyle name="_Multiple_Bi weekly rollforward 1-24-08" xfId="962" xr:uid="{00000000-0005-0000-0000-000077030000}"/>
    <cellStyle name="_Multiple_Bi weekly rollforward 1-9-08" xfId="963" xr:uid="{00000000-0005-0000-0000-000078030000}"/>
    <cellStyle name="_Multiple_Bi weekly rollforward 8.16.07 v1" xfId="964" xr:uid="{00000000-0005-0000-0000-000079030000}"/>
    <cellStyle name="_Multiple_Big Customer PL 8+4 Pierce Sch A_V1" xfId="965" xr:uid="{00000000-0005-0000-0000-00007A030000}"/>
    <cellStyle name="_Multiple_Bi-weekly SHS Best Est. Rev Rfwd 7-05-07" xfId="966" xr:uid="{00000000-0005-0000-0000-00007B030000}"/>
    <cellStyle name="_Multiple_Bi-weekly SHS Best Est. Rev Rfwd 7-26-07 Final" xfId="967" xr:uid="{00000000-0005-0000-0000-00007C030000}"/>
    <cellStyle name="_Multiple_Biweekly with Hansen model" xfId="968" xr:uid="{00000000-0005-0000-0000-00007D030000}"/>
    <cellStyle name="_Multiple_Book_commissaires_Sept12" xfId="969" xr:uid="{00000000-0005-0000-0000-00007E030000}"/>
    <cellStyle name="_Multiple_Book1" xfId="970" xr:uid="{00000000-0005-0000-0000-00007F030000}"/>
    <cellStyle name="_Multiple_Book2" xfId="971" xr:uid="{00000000-0005-0000-0000-000080030000}"/>
    <cellStyle name="_Multiple_Bridge - 2008 Revenue Bud" xfId="972" xr:uid="{00000000-0005-0000-0000-000081030000}"/>
    <cellStyle name="_Multiple_Bronco 2005 Guidance Summary 01.19.05" xfId="973" xr:uid="{00000000-0005-0000-0000-000082030000}"/>
    <cellStyle name="_Multiple_Bronco Screen 10.20.04" xfId="974" xr:uid="{00000000-0005-0000-0000-000083030000}"/>
    <cellStyle name="_Multiple_Bronco Screen 8.21.04" xfId="975" xr:uid="{00000000-0005-0000-0000-000084030000}"/>
    <cellStyle name="_Multiple_Bronco Ten-Year DCF Model (CD) V2 9.1.04" xfId="976" xr:uid="{00000000-0005-0000-0000-000085030000}"/>
    <cellStyle name="_Multiple_CER (41270)" xfId="977" xr:uid="{00000000-0005-0000-0000-000086030000}"/>
    <cellStyle name="_Multiple_CHARTERHOUSE OPERATING MODEL- Revised July 25" xfId="978" xr:uid="{00000000-0005-0000-0000-000087030000}"/>
    <cellStyle name="_Multiple_Copy of Point BS Variance Analysis (BT Update) 12.16.05" xfId="979" xr:uid="{00000000-0005-0000-0000-000088030000}"/>
    <cellStyle name="_Multiple_Copy of Point BS Variance Analysis FINAL 12.19.05 v2" xfId="980" xr:uid="{00000000-0005-0000-0000-000089030000}"/>
    <cellStyle name="_Multiple_Cost Savings 5+7" xfId="981" xr:uid="{00000000-0005-0000-0000-00008A030000}"/>
    <cellStyle name="_Multiple_csc" xfId="982" xr:uid="{00000000-0005-0000-0000-00008B030000}"/>
    <cellStyle name="_Multiple_CSC IT Services update presentation version" xfId="983" xr:uid="{00000000-0005-0000-0000-00008C030000}"/>
    <cellStyle name="_Multiple_DCF - 20 Year" xfId="984" xr:uid="{00000000-0005-0000-0000-00008D030000}"/>
    <cellStyle name="_Multiple_Dental 2008-2010 best estimate model 3+9 version 4-9-07" xfId="985" xr:uid="{00000000-0005-0000-0000-00008E030000}"/>
    <cellStyle name="_Multiple_Emp-Pay-PS 2006-2007-2008v4" xfId="986" xr:uid="{00000000-0005-0000-0000-00008F030000}"/>
    <cellStyle name="_Multiple_Essbase load Rev Mem COC by Channel &amp; Customer" xfId="987" xr:uid="{00000000-0005-0000-0000-000090030000}"/>
    <cellStyle name="_Multiple_Essbase pull_HSG Consol_prod suite_revised for 7+5FC v2" xfId="988" xr:uid="{00000000-0005-0000-0000-000091030000}"/>
    <cellStyle name="_Multiple_Est Stretch" xfId="989" xr:uid="{00000000-0005-0000-0000-000092030000}"/>
    <cellStyle name="_Multiple_Financial Review 10.02.07" xfId="990" xr:uid="{00000000-0005-0000-0000-000093030000}"/>
    <cellStyle name="_Multiple_Financial Review 8.22.07" xfId="991" xr:uid="{00000000-0005-0000-0000-000094030000}"/>
    <cellStyle name="_Multiple_Financial Review 8.25.07" xfId="992" xr:uid="{00000000-0005-0000-0000-000095030000}"/>
    <cellStyle name="_Multiple_Financial Slides" xfId="993" xr:uid="{00000000-0005-0000-0000-000096030000}"/>
    <cellStyle name="_Multiple_FTEs PS 5+7" xfId="994" xr:uid="{00000000-0005-0000-0000-000097030000}"/>
    <cellStyle name="_Multiple_Gap Analysis" xfId="995" xr:uid="{00000000-0005-0000-0000-000098030000}"/>
    <cellStyle name="_Multiple_GBS Bi_Weekly 02-06-08" xfId="996" xr:uid="{00000000-0005-0000-0000-000099030000}"/>
    <cellStyle name="_Multiple_GIS_SCS Cost Control" xfId="997" xr:uid="{00000000-0005-0000-0000-00009A030000}"/>
    <cellStyle name="_Multiple_GM" xfId="998" xr:uid="{00000000-0005-0000-0000-00009B030000}"/>
    <cellStyle name="_Multiple_HCDS Exec Summary_v2" xfId="999" xr:uid="{00000000-0005-0000-0000-00009C030000}"/>
    <cellStyle name="_Multiple_HCDS FTE 5+7 by month" xfId="1000" xr:uid="{00000000-0005-0000-0000-00009D030000}"/>
    <cellStyle name="_Multiple_HCDS Revenue Rollforward (HCDS)" xfId="1001" xr:uid="{00000000-0005-0000-0000-00009E030000}"/>
    <cellStyle name="_Multiple_HSG 2008 Budget Bridge - KLD3" xfId="1002" xr:uid="{00000000-0005-0000-0000-00009F030000}"/>
    <cellStyle name="_Multiple_HSG quarterly" xfId="1003" xr:uid="{00000000-0005-0000-0000-0000A0030000}"/>
    <cellStyle name="_Multiple_HSS IS DCF 10 Year - 12.23.04" xfId="1004" xr:uid="{00000000-0005-0000-0000-0000A1030000}"/>
    <cellStyle name="_Multiple_Int-Ext-EWD - GBS V2" xfId="1005" xr:uid="{00000000-0005-0000-0000-0000A2030000}"/>
    <cellStyle name="_Multiple_John Way New and Improved GM Analysis_2009@ 2+10" xfId="1006" xr:uid="{00000000-0005-0000-0000-0000A3030000}"/>
    <cellStyle name="_Multiple_Known Rev - Gap Rept 20071102" xfId="1007" xr:uid="{00000000-0005-0000-0000-0000A4030000}"/>
    <cellStyle name="_Multiple_lbo_short_form" xfId="1008" xr:uid="{00000000-0005-0000-0000-0000A5030000}"/>
    <cellStyle name="_Multiple_Life Science Tools Deal Comp_06_30_03" xfId="1009" xr:uid="{00000000-0005-0000-0000-0000A6030000}"/>
    <cellStyle name="_Multiple_May 2007 Product Reporting - HCDS" xfId="1010" xr:uid="{00000000-0005-0000-0000-0000A7030000}"/>
    <cellStyle name="_Multiple_Membership" xfId="1011" xr:uid="{00000000-0005-0000-0000-0000A8030000}"/>
    <cellStyle name="_Multiple_model for lehman 19jul02" xfId="1012" xr:uid="{00000000-0005-0000-0000-0000A9030000}"/>
    <cellStyle name="_Multiple_New Mexico Tax Issue 02.15.05" xfId="1013" xr:uid="{00000000-0005-0000-0000-0000AA030000}"/>
    <cellStyle name="_Multiple_OptumHealth ACR Targets_110607v2" xfId="1014" xr:uid="{00000000-0005-0000-0000-0000AB030000}"/>
    <cellStyle name="_Multiple_Ovations 2+10 Impacts_03.27.08" xfId="1015" xr:uid="{00000000-0005-0000-0000-0000AC030000}"/>
    <cellStyle name="_Multiple_Ovations Program Template" xfId="1016" xr:uid="{00000000-0005-0000-0000-0000AD030000}"/>
    <cellStyle name="_Multiple_P&amp;L Sched" xfId="1017" xr:uid="{00000000-0005-0000-0000-0000AE030000}"/>
    <cellStyle name="_Multiple_PacifiCare Health Systems Screening Analysis 02.04.05" xfId="1018" xr:uid="{00000000-0005-0000-0000-0000AF030000}"/>
    <cellStyle name="_Multiple_Page 11 - Operating Costs" xfId="1019" xr:uid="{00000000-0005-0000-0000-0000B0030000}"/>
    <cellStyle name="_Multiple_pi5" xfId="1020" xr:uid="{00000000-0005-0000-0000-0000B1030000}"/>
    <cellStyle name="_Multiple_pi5_Report 3" xfId="1021" xr:uid="{00000000-0005-0000-0000-0000B2030000}"/>
    <cellStyle name="_Multiple_pi5_Sheet2" xfId="1022" xr:uid="{00000000-0005-0000-0000-0000B3030000}"/>
    <cellStyle name="_Multiple_pi5_Sheet3" xfId="1023" xr:uid="{00000000-0005-0000-0000-0000B4030000}"/>
    <cellStyle name="_Multiple_Pierce County 2+10 revenue forecast SFO" xfId="1024" xr:uid="{00000000-0005-0000-0000-0000B5030000}"/>
    <cellStyle name="_Multiple_Pierce County PL 5+7 Pierce Sch A_V4" xfId="1025" xr:uid="{00000000-0005-0000-0000-0000B6030000}"/>
    <cellStyle name="_Multiple_Pipeline Rollforward_HSG" xfId="1026" xr:uid="{00000000-0005-0000-0000-0000B7030000}"/>
    <cellStyle name="_Multiple_PL Rollforward Template" xfId="1027" xr:uid="{00000000-0005-0000-0000-0000B8030000}"/>
    <cellStyle name="_Multiple_PL Summ-Detail_2007" xfId="1028" xr:uid="{00000000-0005-0000-0000-0000B9030000}"/>
    <cellStyle name="_Multiple_Productivity Docs" xfId="1029" xr:uid="{00000000-0005-0000-0000-0000BA030000}"/>
    <cellStyle name="_Multiple_Revised Downside Case 25 July" xfId="1030" xr:uid="{00000000-0005-0000-0000-0000BB030000}"/>
    <cellStyle name="_Multiple_Risk Responsibility Matrix 8.13.04" xfId="1031" xr:uid="{00000000-0005-0000-0000-0000BC030000}"/>
    <cellStyle name="_Multiple_Screening Tool - CHA 12.18.05" xfId="1032" xr:uid="{00000000-0005-0000-0000-0000BD030000}"/>
    <cellStyle name="_Multiple_SCS 7+5 Capital FCST Template" xfId="1033" xr:uid="{00000000-0005-0000-0000-0000BE030000}"/>
    <cellStyle name="_Multiple_SKM Valuation - Consideration Analysis 02.24.05" xfId="1034" xr:uid="{00000000-0005-0000-0000-0000BF030000}"/>
    <cellStyle name="_Multiple_SLT Finance Slides_081807" xfId="1035" xr:uid="{00000000-0005-0000-0000-0000C0030000}"/>
    <cellStyle name="_Multiple_Status Update Fender 8.02.06" xfId="1036" xr:uid="{00000000-0005-0000-0000-0000C1030000}"/>
    <cellStyle name="_Multiple_Supplemental Schedules 1+11 FCST" xfId="1037" xr:uid="{00000000-0005-0000-0000-0000C2030000}"/>
    <cellStyle name="_Multiple_Supplemental Schedules UPDATE" xfId="1038" xr:uid="{00000000-0005-0000-0000-0000C3030000}"/>
    <cellStyle name="_Multiple_surbid4 cloture" xfId="1039" xr:uid="{00000000-0005-0000-0000-0000C4030000}"/>
    <cellStyle name="_Multiple_surbid4 cloture_1" xfId="1040" xr:uid="{00000000-0005-0000-0000-0000C5030000}"/>
    <cellStyle name="_Multiple_surbid4 cloture_1_noos 2001 results 11jul01" xfId="1041" xr:uid="{00000000-0005-0000-0000-0000C6030000}"/>
    <cellStyle name="_Multiple_tropicos5" xfId="1042" xr:uid="{00000000-0005-0000-0000-0000C7030000}"/>
    <cellStyle name="_Multiple_UBH Bi-Weekly 110107_10+2" xfId="1043" xr:uid="{00000000-0005-0000-0000-0000C8030000}"/>
    <cellStyle name="_Multiple_v4_Dealcomp_distribution" xfId="1044" xr:uid="{00000000-0005-0000-0000-0000C9030000}"/>
    <cellStyle name="_Multiple_valuation report_Sept10b" xfId="1045" xr:uid="{00000000-0005-0000-0000-0000CA030000}"/>
    <cellStyle name="_Multiple_voice1.xls Chart 1" xfId="1046" xr:uid="{00000000-0005-0000-0000-0000CB030000}"/>
    <cellStyle name="_Multiple_VSTA ODSY 11.17.03" xfId="1047" xr:uid="{00000000-0005-0000-0000-0000CC030000}"/>
    <cellStyle name="_Multiple_Wellness 2007 5+7 Forecast" xfId="1048" xr:uid="{00000000-0005-0000-0000-0000CD030000}"/>
    <cellStyle name="_Multiple_Worksheet in 2008 Business Plan Review Template_final" xfId="1049" xr:uid="{00000000-0005-0000-0000-0000CE030000}"/>
    <cellStyle name="_Multiple_Worksheet in Supplemental Presentation" xfId="1050" xr:uid="{00000000-0005-0000-0000-0000CF030000}"/>
    <cellStyle name="_MultipleSpace" xfId="1051" xr:uid="{00000000-0005-0000-0000-0000D0030000}"/>
    <cellStyle name="_MultipleSpace_~0577852" xfId="1052" xr:uid="{00000000-0005-0000-0000-0000D1030000}"/>
    <cellStyle name="_MultipleSpace_~4026969" xfId="1053" xr:uid="{00000000-0005-0000-0000-0000D2030000}"/>
    <cellStyle name="_MultipleSpace_0+12 Care Solutions WD7 1.10.08 v3 - to SCS" xfId="1054" xr:uid="{00000000-0005-0000-0000-0000D3030000}"/>
    <cellStyle name="_MultipleSpace_0+12 Forecast" xfId="1055" xr:uid="{00000000-0005-0000-0000-0000D4030000}"/>
    <cellStyle name="_MultipleSpace_0+12 HSG FINAL" xfId="1056" xr:uid="{00000000-0005-0000-0000-0000D5030000}"/>
    <cellStyle name="_MultipleSpace_10+2 Rollforward template" xfId="1057" xr:uid="{00000000-0005-0000-0000-0000D6030000}"/>
    <cellStyle name="_MultipleSpace_2004_2005 EBITDA Bridge" xfId="1058" xr:uid="{00000000-0005-0000-0000-0000D7030000}"/>
    <cellStyle name="_MultipleSpace_2004-7-8 v2 Segment Multiple Analysis" xfId="1059" xr:uid="{00000000-0005-0000-0000-0000D8030000}"/>
    <cellStyle name="_MultipleSpace_2007 3+9 - Supplemental Schedules" xfId="1060" xr:uid="{00000000-0005-0000-0000-0000D9030000}"/>
    <cellStyle name="_MultipleSpace_2007 3+9 Forecast - Disease Solutions V4" xfId="1061" xr:uid="{00000000-0005-0000-0000-0000DA030000}"/>
    <cellStyle name="_MultipleSpace_2007 3+9 Margins" xfId="1062" xr:uid="{00000000-0005-0000-0000-0000DB030000}"/>
    <cellStyle name="_MultipleSpace_2007 3+9 SUMMARY" xfId="1063" xr:uid="{00000000-0005-0000-0000-0000DC030000}"/>
    <cellStyle name="_MultipleSpace_2007 3+9 SUMMARY 04.14.07" xfId="1064" xr:uid="{00000000-0005-0000-0000-0000DD030000}"/>
    <cellStyle name="_MultipleSpace_2007 5+7 - Supplemental Schedules (v3)" xfId="1065" xr:uid="{00000000-0005-0000-0000-0000DE030000}"/>
    <cellStyle name="_MultipleSpace_2007 5+7 SUMMARY" xfId="1066" xr:uid="{00000000-0005-0000-0000-0000DF030000}"/>
    <cellStyle name="_MultipleSpace_2007 7+5 - Supplemental Schedules" xfId="1067" xr:uid="{00000000-0005-0000-0000-0000E0030000}"/>
    <cellStyle name="_MultipleSpace_2007 7+5 Revenue Rollforward (URN)" xfId="1068" xr:uid="{00000000-0005-0000-0000-0000E1030000}"/>
    <cellStyle name="_MultipleSpace_2007 9+3 Analysis_AP" xfId="1069" xr:uid="{00000000-0005-0000-0000-0000E2030000}"/>
    <cellStyle name="_MultipleSpace_2007 Budget - Supplemental Schedules" xfId="1070" xr:uid="{00000000-0005-0000-0000-0000E3030000}"/>
    <cellStyle name="_MultipleSpace_2007 Revenue Rollforward - HCDS - 10-18-07" xfId="1071" xr:uid="{00000000-0005-0000-0000-0000E4030000}"/>
    <cellStyle name="_MultipleSpace_2007 Revenue Rollforward - HCDS - 11-02-07" xfId="1072" xr:uid="{00000000-0005-0000-0000-0000E5030000}"/>
    <cellStyle name="_MultipleSpace_2007_2008_Growth_Slides_11_02" xfId="1073" xr:uid="{00000000-0005-0000-0000-0000E6030000}"/>
    <cellStyle name="_MultipleSpace_2008 @ 10+2 FCST" xfId="1074" xr:uid="{00000000-0005-0000-0000-0000E7030000}"/>
    <cellStyle name="_MultipleSpace_2008 7+5 Revenue Rollforward (URN)" xfId="1075" xr:uid="{00000000-0005-0000-0000-0000E8030000}"/>
    <cellStyle name="_MultipleSpace_2008 Bi weekly Template" xfId="1076" xr:uid="{00000000-0005-0000-0000-0000E9030000}"/>
    <cellStyle name="_MultipleSpace_2008 Bi-weekly SHS Best Est. &amp; Rev Rfwd 7-19-07" xfId="1077" xr:uid="{00000000-0005-0000-0000-0000EA030000}"/>
    <cellStyle name="_MultipleSpace_2008 Bi-weekly SHS Best Est. &amp; Rev Rfwd 7-26-07" xfId="1078" xr:uid="{00000000-0005-0000-0000-0000EB030000}"/>
    <cellStyle name="_MultipleSpace_2008 Bi-weekly SHS Best Est. Rev Rfwd 11-02-07" xfId="1079" xr:uid="{00000000-0005-0000-0000-0000EC030000}"/>
    <cellStyle name="_MultipleSpace_2008 Executive Summary" xfId="1080" xr:uid="{00000000-0005-0000-0000-0000ED030000}"/>
    <cellStyle name="_MultipleSpace_2008 HCDS Exec Summary" xfId="1081" xr:uid="{00000000-0005-0000-0000-0000EE030000}"/>
    <cellStyle name="_MultipleSpace_2008 Pipeline Rollforward_HSG" xfId="1082" xr:uid="{00000000-0005-0000-0000-0000EF030000}"/>
    <cellStyle name="_MultipleSpace_2008 Revenue Target 8-17-07 for Heather" xfId="1083" xr:uid="{00000000-0005-0000-0000-0000F0030000}"/>
    <cellStyle name="_MultipleSpace_2008 Summary Detail - Dawn and John P." xfId="1084" xr:uid="{00000000-0005-0000-0000-0000F1030000}"/>
    <cellStyle name="_MultipleSpace_2008 UBH Best Est  Roll 10+2 080131" xfId="1085" xr:uid="{00000000-0005-0000-0000-0000F2030000}"/>
    <cellStyle name="_MultipleSpace_2008 UPLOAD Template EXTERNAL (10+2)" xfId="1086" xr:uid="{00000000-0005-0000-0000-0000F3030000}"/>
    <cellStyle name="_MultipleSpace_2008-04 Power Point Load" xfId="1087" xr:uid="{00000000-0005-0000-0000-0000F4030000}"/>
    <cellStyle name="_MultipleSpace_2009 2+10 Fcst Template - Schedules A-D.xls;F.xls;H.xls;M-Q use this file" xfId="1088" xr:uid="{00000000-0005-0000-0000-0000F5030000}"/>
    <cellStyle name="_MultipleSpace_2009-02 Power Point Load" xfId="1089" xr:uid="{00000000-0005-0000-0000-0000F6030000}"/>
    <cellStyle name="_MultipleSpace_2010 2+10_GM FCST" xfId="1090" xr:uid="{00000000-0005-0000-0000-0000F7030000}"/>
    <cellStyle name="_MultipleSpace_3+9 known-gap highlevel v4" xfId="1091" xr:uid="{00000000-0005-0000-0000-0000F8030000}"/>
    <cellStyle name="_MultipleSpace_3+9 Revenue Forecasting tool - essbase based" xfId="1092" xr:uid="{00000000-0005-0000-0000-0000F9030000}"/>
    <cellStyle name="_MultipleSpace_5+7 Preview" xfId="1093" xr:uid="{00000000-0005-0000-0000-0000FA030000}"/>
    <cellStyle name="_MultipleSpace_560" xfId="1094" xr:uid="{00000000-0005-0000-0000-0000FB030000}"/>
    <cellStyle name="_MultipleSpace_7+5 Int-Ewd-Ext" xfId="1095" xr:uid="{00000000-0005-0000-0000-0000FC030000}"/>
    <cellStyle name="_MultipleSpace_7+5 Pipeline Rollforward (ACN)" xfId="1096" xr:uid="{00000000-0005-0000-0000-0000FD030000}"/>
    <cellStyle name="_MultipleSpace_7-19-07 SHS CEO Report Final Expanded View" xfId="1097" xr:uid="{00000000-0005-0000-0000-0000FE030000}"/>
    <cellStyle name="_MultipleSpace_9+3_Budget Forecast Timeline v2." xfId="1098" xr:uid="{00000000-0005-0000-0000-0000FF030000}"/>
    <cellStyle name="_MultipleSpace_A9" xfId="1099" xr:uid="{00000000-0005-0000-0000-000000040000}"/>
    <cellStyle name="_MultipleSpace_AGP_Screen 03.25.04" xfId="1100" xr:uid="{00000000-0005-0000-0000-000001040000}"/>
    <cellStyle name="_MultipleSpace_Bi weekly rollforward 11 1 07v2" xfId="1101" xr:uid="{00000000-0005-0000-0000-000002040000}"/>
    <cellStyle name="_MultipleSpace_Bi weekly rollforward 11 29 08 w DV updates" xfId="1102" xr:uid="{00000000-0005-0000-0000-000003040000}"/>
    <cellStyle name="_MultipleSpace_Bi weekly rollforward 12-13-07" xfId="1103" xr:uid="{00000000-0005-0000-0000-000004040000}"/>
    <cellStyle name="_MultipleSpace_Bi weekly rollforward 1-24-08" xfId="1104" xr:uid="{00000000-0005-0000-0000-000005040000}"/>
    <cellStyle name="_MultipleSpace_Bi weekly rollforward 1-9-08" xfId="1105" xr:uid="{00000000-0005-0000-0000-000006040000}"/>
    <cellStyle name="_MultipleSpace_Bi weekly rollforward 8.16.07 v1" xfId="1106" xr:uid="{00000000-0005-0000-0000-000007040000}"/>
    <cellStyle name="_MultipleSpace_Big Customer PL 8+4 Pierce Sch A_V1" xfId="1107" xr:uid="{00000000-0005-0000-0000-000008040000}"/>
    <cellStyle name="_MultipleSpace_Bi-weekly SHS Best Est. Rev Rfwd 7-05-07" xfId="1108" xr:uid="{00000000-0005-0000-0000-000009040000}"/>
    <cellStyle name="_MultipleSpace_Bi-weekly SHS Best Est. Rev Rfwd 7-26-07 Final" xfId="1109" xr:uid="{00000000-0005-0000-0000-00000A040000}"/>
    <cellStyle name="_MultipleSpace_Biweekly with Hansen model" xfId="1110" xr:uid="{00000000-0005-0000-0000-00000B040000}"/>
    <cellStyle name="_MultipleSpace_Book1" xfId="1111" xr:uid="{00000000-0005-0000-0000-00000C040000}"/>
    <cellStyle name="_MultipleSpace_Book2" xfId="1112" xr:uid="{00000000-0005-0000-0000-00000D040000}"/>
    <cellStyle name="_MultipleSpace_Bridge - 2008 Revenue Bud" xfId="1113" xr:uid="{00000000-0005-0000-0000-00000E040000}"/>
    <cellStyle name="_MultipleSpace_Bronco 2005 Guidance Summary 01.19.05" xfId="1114" xr:uid="{00000000-0005-0000-0000-00000F040000}"/>
    <cellStyle name="_MultipleSpace_Bronco Screen 10.20.04" xfId="1115" xr:uid="{00000000-0005-0000-0000-000010040000}"/>
    <cellStyle name="_MultipleSpace_Bronco Screen 7.19.04" xfId="1116" xr:uid="{00000000-0005-0000-0000-000011040000}"/>
    <cellStyle name="_MultipleSpace_Bronco Screen 8.21.04" xfId="1117" xr:uid="{00000000-0005-0000-0000-000012040000}"/>
    <cellStyle name="_MultipleSpace_Bronco Ten-Year DCF Model (CD) V2 9.1.04" xfId="1118" xr:uid="{00000000-0005-0000-0000-000013040000}"/>
    <cellStyle name="_MultipleSpace_CER (41270)" xfId="1119" xr:uid="{00000000-0005-0000-0000-000014040000}"/>
    <cellStyle name="_MultipleSpace_CHARTERHOUSE OPERATING MODEL- Revised July 25" xfId="1120" xr:uid="{00000000-0005-0000-0000-000015040000}"/>
    <cellStyle name="_MultipleSpace_Copy of Point BS Variance Analysis (BT Update) 12.16.05" xfId="1121" xr:uid="{00000000-0005-0000-0000-000016040000}"/>
    <cellStyle name="_MultipleSpace_Copy of Point BS Variance Analysis FINAL 12.19.05 v2" xfId="1122" xr:uid="{00000000-0005-0000-0000-000017040000}"/>
    <cellStyle name="_MultipleSpace_Cost Savings 5+7" xfId="1123" xr:uid="{00000000-0005-0000-0000-000018040000}"/>
    <cellStyle name="_MultipleSpace_CRO Public Comps - 4.25.05" xfId="1124" xr:uid="{00000000-0005-0000-0000-000019040000}"/>
    <cellStyle name="_MultipleSpace_csc" xfId="1125" xr:uid="{00000000-0005-0000-0000-00001A040000}"/>
    <cellStyle name="_MultipleSpace_DCF - 20 Year" xfId="1126" xr:uid="{00000000-0005-0000-0000-00001B040000}"/>
    <cellStyle name="_MultipleSpace_Dental 2008-2010 best estimate model 3+9 version 4-9-07" xfId="1127" xr:uid="{00000000-0005-0000-0000-00001C040000}"/>
    <cellStyle name="_MultipleSpace_Emp-Pay-PS 2006-2007-2008v4" xfId="1128" xr:uid="{00000000-0005-0000-0000-00001D040000}"/>
    <cellStyle name="_MultipleSpace_Essbase load Rev Mem COC by Channel &amp; Customer" xfId="1129" xr:uid="{00000000-0005-0000-0000-00001E040000}"/>
    <cellStyle name="_MultipleSpace_Essbase pull_HSG Consol_prod suite_revised for 7+5FC v2" xfId="1130" xr:uid="{00000000-0005-0000-0000-00001F040000}"/>
    <cellStyle name="_MultipleSpace_Est Stretch" xfId="1131" xr:uid="{00000000-0005-0000-0000-000020040000}"/>
    <cellStyle name="_MultipleSpace_Federal NOL" xfId="1132" xr:uid="{00000000-0005-0000-0000-000021040000}"/>
    <cellStyle name="_MultipleSpace_Financial Review 10.02.07" xfId="1133" xr:uid="{00000000-0005-0000-0000-000022040000}"/>
    <cellStyle name="_MultipleSpace_Financial Review 8.22.07" xfId="1134" xr:uid="{00000000-0005-0000-0000-000023040000}"/>
    <cellStyle name="_MultipleSpace_Financial Review 8.25.07" xfId="1135" xr:uid="{00000000-0005-0000-0000-000024040000}"/>
    <cellStyle name="_MultipleSpace_Financial Slides" xfId="1136" xr:uid="{00000000-0005-0000-0000-000025040000}"/>
    <cellStyle name="_MultipleSpace_First Health Group Detailed Screen 10.14.04" xfId="1137" xr:uid="{00000000-0005-0000-0000-000026040000}"/>
    <cellStyle name="_MultipleSpace_First Health Model_10_05_04" xfId="1138" xr:uid="{00000000-0005-0000-0000-000027040000}"/>
    <cellStyle name="_MultipleSpace_FTEs PS 5+7" xfId="1139" xr:uid="{00000000-0005-0000-0000-000028040000}"/>
    <cellStyle name="_MultipleSpace_Gap Analysis" xfId="1140" xr:uid="{00000000-0005-0000-0000-000029040000}"/>
    <cellStyle name="_MultipleSpace_GBS Bi_Weekly 02-06-08" xfId="1141" xr:uid="{00000000-0005-0000-0000-00002A040000}"/>
    <cellStyle name="_MultipleSpace_GIS_SCS Cost Control" xfId="1142" xr:uid="{00000000-0005-0000-0000-00002B040000}"/>
    <cellStyle name="_MultipleSpace_GM" xfId="1143" xr:uid="{00000000-0005-0000-0000-00002C040000}"/>
    <cellStyle name="_MultipleSpace_HCDS Exec Summary_v2" xfId="1144" xr:uid="{00000000-0005-0000-0000-00002D040000}"/>
    <cellStyle name="_MultipleSpace_HCDS FTE 5+7 by month" xfId="1145" xr:uid="{00000000-0005-0000-0000-00002E040000}"/>
    <cellStyle name="_MultipleSpace_HCDS Revenue Rollforward (HCDS)" xfId="1146" xr:uid="{00000000-0005-0000-0000-00002F040000}"/>
    <cellStyle name="_MultipleSpace_HD Comps" xfId="1147" xr:uid="{00000000-0005-0000-0000-000030040000}"/>
    <cellStyle name="_MultipleSpace_Health Care Information Systems Comparable Valuation 4.22.05" xfId="1148" xr:uid="{00000000-0005-0000-0000-000031040000}"/>
    <cellStyle name="_MultipleSpace_Health Dialog Private Screen 12.13.04" xfId="1149" xr:uid="{00000000-0005-0000-0000-000032040000}"/>
    <cellStyle name="_MultipleSpace_HNT Screen 04.20.05" xfId="1150" xr:uid="{00000000-0005-0000-0000-000033040000}"/>
    <cellStyle name="_MultipleSpace_HNT Screen 5.7.04" xfId="1151" xr:uid="{00000000-0005-0000-0000-000034040000}"/>
    <cellStyle name="_MultipleSpace_HNT Screen 6.16.04" xfId="1152" xr:uid="{00000000-0005-0000-0000-000035040000}"/>
    <cellStyle name="_MultipleSpace_HSG 2008 Budget Bridge - KLD3" xfId="1153" xr:uid="{00000000-0005-0000-0000-000036040000}"/>
    <cellStyle name="_MultipleSpace_HSG quarterly" xfId="1154" xr:uid="{00000000-0005-0000-0000-000037040000}"/>
    <cellStyle name="_MultipleSpace_Int-Ext-EWD - GBS V2" xfId="1155" xr:uid="{00000000-0005-0000-0000-000038040000}"/>
    <cellStyle name="_MultipleSpace_John Way New and Improved GM Analysis_2009@ 2+10" xfId="1156" xr:uid="{00000000-0005-0000-0000-000039040000}"/>
    <cellStyle name="_MultipleSpace_Known Rev - Gap Rept 20071102" xfId="1157" xr:uid="{00000000-0005-0000-0000-00003A040000}"/>
    <cellStyle name="_MultipleSpace_lbo_short_form" xfId="1158" xr:uid="{00000000-0005-0000-0000-00003B040000}"/>
    <cellStyle name="_MultipleSpace_Life Science Tools Deal Comp_06_30_03" xfId="1159" xr:uid="{00000000-0005-0000-0000-00003C040000}"/>
    <cellStyle name="_MultipleSpace_Magellan Screen 03.08.05" xfId="1160" xr:uid="{00000000-0005-0000-0000-00003D040000}"/>
    <cellStyle name="_MultipleSpace_Magellan Screen 12.20.04" xfId="1161" xr:uid="{00000000-0005-0000-0000-00003E040000}"/>
    <cellStyle name="_MultipleSpace_Magellan Screen 12.21.04 KJR" xfId="1162" xr:uid="{00000000-0005-0000-0000-00003F040000}"/>
    <cellStyle name="_MultipleSpace_May 2007 Product Reporting - HCDS" xfId="1163" xr:uid="{00000000-0005-0000-0000-000040040000}"/>
    <cellStyle name="_MultipleSpace_McKesson Screen 1.07.05" xfId="1164" xr:uid="{00000000-0005-0000-0000-000041040000}"/>
    <cellStyle name="_MultipleSpace_McKesson Screen 1.31.05" xfId="1165" xr:uid="{00000000-0005-0000-0000-000042040000}"/>
    <cellStyle name="_MultipleSpace_McKesson Screen 4.20.05" xfId="1166" xr:uid="{00000000-0005-0000-0000-000043040000}"/>
    <cellStyle name="_MultipleSpace_Medicaid" xfId="1167" xr:uid="{00000000-0005-0000-0000-000044040000}"/>
    <cellStyle name="_MultipleSpace_Medicaid Comps" xfId="1168" xr:uid="{00000000-0005-0000-0000-000045040000}"/>
    <cellStyle name="_MultipleSpace_Membership" xfId="1169" xr:uid="{00000000-0005-0000-0000-000046040000}"/>
    <cellStyle name="_MultipleSpace_Membership Analysis 12.13.04" xfId="1170" xr:uid="{00000000-0005-0000-0000-000047040000}"/>
    <cellStyle name="_MultipleSpace_model for lehman 19jul02" xfId="1171" xr:uid="{00000000-0005-0000-0000-000048040000}"/>
    <cellStyle name="_MultipleSpace_New Mexico Tax Issue 02.15.05" xfId="1172" xr:uid="{00000000-0005-0000-0000-000049040000}"/>
    <cellStyle name="_MultipleSpace_NOL Benefit" xfId="1173" xr:uid="{00000000-0005-0000-0000-00004A040000}"/>
    <cellStyle name="_MultipleSpace_noos 2001 results 11jul01" xfId="1174" xr:uid="{00000000-0005-0000-0000-00004B040000}"/>
    <cellStyle name="_MultipleSpace_noos 2001 results 11jul01_Report 3" xfId="1175" xr:uid="{00000000-0005-0000-0000-00004C040000}"/>
    <cellStyle name="_MultipleSpace_noos 2001 results 11jul01_Sheet2" xfId="1176" xr:uid="{00000000-0005-0000-0000-00004D040000}"/>
    <cellStyle name="_MultipleSpace_noos 2001 results 11jul01_Sheet3" xfId="1177" xr:uid="{00000000-0005-0000-0000-00004E040000}"/>
    <cellStyle name="_MultipleSpace_OptumHealth ACR Targets_110607v2" xfId="1178" xr:uid="{00000000-0005-0000-0000-00004F040000}"/>
    <cellStyle name="_MultipleSpace_Ovations 2+10 Impacts_03.27.08" xfId="1179" xr:uid="{00000000-0005-0000-0000-000050040000}"/>
    <cellStyle name="_MultipleSpace_Ovations Program Template" xfId="1180" xr:uid="{00000000-0005-0000-0000-000051040000}"/>
    <cellStyle name="_MultipleSpace_P&amp;L Sched" xfId="1181" xr:uid="{00000000-0005-0000-0000-000052040000}"/>
    <cellStyle name="_MultipleSpace_PacifiCare Health Systems Screening Analysis 02.04.05" xfId="1182" xr:uid="{00000000-0005-0000-0000-000053040000}"/>
    <cellStyle name="_MultipleSpace_PacifiCare Health Systems Screening Analysis 11.22.04" xfId="1183" xr:uid="{00000000-0005-0000-0000-000054040000}"/>
    <cellStyle name="_MultipleSpace_Page 11 - Operating Costs" xfId="1184" xr:uid="{00000000-0005-0000-0000-000055040000}"/>
    <cellStyle name="_MultipleSpace_PHS P&amp;L Membership and Multiple Comparison 11.22.04" xfId="1185" xr:uid="{00000000-0005-0000-0000-000056040000}"/>
    <cellStyle name="_MultipleSpace_pi5" xfId="1186" xr:uid="{00000000-0005-0000-0000-000057040000}"/>
    <cellStyle name="_MultipleSpace_pi5_Report 3" xfId="1187" xr:uid="{00000000-0005-0000-0000-000058040000}"/>
    <cellStyle name="_MultipleSpace_pi5_Sheet2" xfId="1188" xr:uid="{00000000-0005-0000-0000-000059040000}"/>
    <cellStyle name="_MultipleSpace_pi5_Sheet3" xfId="1189" xr:uid="{00000000-0005-0000-0000-00005A040000}"/>
    <cellStyle name="_MultipleSpace_Pierce County 2+10 revenue forecast SFO" xfId="1190" xr:uid="{00000000-0005-0000-0000-00005B040000}"/>
    <cellStyle name="_MultipleSpace_Pierce County PL 5+7 Pierce Sch A_V4" xfId="1191" xr:uid="{00000000-0005-0000-0000-00005C040000}"/>
    <cellStyle name="_MultipleSpace_Pipeline Rollforward_HSG" xfId="1192" xr:uid="{00000000-0005-0000-0000-00005D040000}"/>
    <cellStyle name="_MultipleSpace_PL Rollforward Template" xfId="1193" xr:uid="{00000000-0005-0000-0000-00005E040000}"/>
    <cellStyle name="_MultipleSpace_PL Summ-Detail_2007" xfId="1194" xr:uid="{00000000-0005-0000-0000-00005F040000}"/>
    <cellStyle name="_MultipleSpace_Productivity Docs" xfId="1195" xr:uid="{00000000-0005-0000-0000-000060040000}"/>
    <cellStyle name="_MultipleSpace_Public Comps 10.27.04 (Updates)" xfId="1196" xr:uid="{00000000-0005-0000-0000-000061040000}"/>
    <cellStyle name="_MultipleSpace_Public Comps 11.11.04.2005 Versionxls" xfId="1197" xr:uid="{00000000-0005-0000-0000-000062040000}"/>
    <cellStyle name="_MultipleSpace_Public Comps 4.2.04" xfId="1198" xr:uid="{00000000-0005-0000-0000-000063040000}"/>
    <cellStyle name="_MultipleSpace_Revised Downside Case 25 July" xfId="1199" xr:uid="{00000000-0005-0000-0000-000064040000}"/>
    <cellStyle name="_MultipleSpace_Risk Responsibility Matrix 8.13.04" xfId="1200" xr:uid="{00000000-0005-0000-0000-000065040000}"/>
    <cellStyle name="_MultipleSpace_Screening Tool - CHA 12.18.05" xfId="1201" xr:uid="{00000000-0005-0000-0000-000066040000}"/>
    <cellStyle name="_MultipleSpace_SCS 7+5 Capital FCST Template" xfId="1202" xr:uid="{00000000-0005-0000-0000-000067040000}"/>
    <cellStyle name="_MultipleSpace_SKM Valuation - Consideration Analysis 02.24.05" xfId="1203" xr:uid="{00000000-0005-0000-0000-000068040000}"/>
    <cellStyle name="_MultipleSpace_SLT Finance Slides_081807" xfId="1204" xr:uid="{00000000-0005-0000-0000-000069040000}"/>
    <cellStyle name="_MultipleSpace_Status Update Fender 8.02.06" xfId="1205" xr:uid="{00000000-0005-0000-0000-00006A040000}"/>
    <cellStyle name="_MultipleSpace_Supplemental Schedules 1+11 FCST" xfId="1206" xr:uid="{00000000-0005-0000-0000-00006B040000}"/>
    <cellStyle name="_MultipleSpace_Supplemental Schedules UPDATE" xfId="1207" xr:uid="{00000000-0005-0000-0000-00006C040000}"/>
    <cellStyle name="_MultipleSpace_surbid4 cloture" xfId="1208" xr:uid="{00000000-0005-0000-0000-00006D040000}"/>
    <cellStyle name="_MultipleSpace_surbid4 cloture_1" xfId="1209" xr:uid="{00000000-0005-0000-0000-00006E040000}"/>
    <cellStyle name="_MultipleSpace_surbid4 cloture_1_noos 2001 results 11jul01" xfId="1210" xr:uid="{00000000-0005-0000-0000-00006F040000}"/>
    <cellStyle name="_MultipleSpace_tropicos5" xfId="1211" xr:uid="{00000000-0005-0000-0000-000070040000}"/>
    <cellStyle name="_MultipleSpace_Tsunami Comps 11.23.04 v2" xfId="1212" xr:uid="{00000000-0005-0000-0000-000071040000}"/>
    <cellStyle name="_MultipleSpace_Tsunami Comps2" xfId="1213" xr:uid="{00000000-0005-0000-0000-000072040000}"/>
    <cellStyle name="_MultipleSpace_TZIX Screen 05.07.04" xfId="1214" xr:uid="{00000000-0005-0000-0000-000073040000}"/>
    <cellStyle name="_MultipleSpace_UBH Bi-Weekly 110107_10+2" xfId="1215" xr:uid="{00000000-0005-0000-0000-000074040000}"/>
    <cellStyle name="_MultipleSpace_v4_Dealcomp_distribution" xfId="1216" xr:uid="{00000000-0005-0000-0000-000075040000}"/>
    <cellStyle name="_MultipleSpace_voice1.xls Chart 1" xfId="1217" xr:uid="{00000000-0005-0000-0000-000076040000}"/>
    <cellStyle name="_MultipleSpace_VSTA ODSY 11.17.03" xfId="1218" xr:uid="{00000000-0005-0000-0000-000077040000}"/>
    <cellStyle name="_MultipleSpace_Walgreen Co Screen 03.14.05" xfId="1219" xr:uid="{00000000-0005-0000-0000-000078040000}"/>
    <cellStyle name="_MultipleSpace_WebMD Screen 01.08.05" xfId="1220" xr:uid="{00000000-0005-0000-0000-000079040000}"/>
    <cellStyle name="_MultipleSpace_WebMD Screen 01.10.05" xfId="1221" xr:uid="{00000000-0005-0000-0000-00007A040000}"/>
    <cellStyle name="_MultipleSpace_Wellness 2007 5+7 Forecast" xfId="1222" xr:uid="{00000000-0005-0000-0000-00007B040000}"/>
    <cellStyle name="_MultipleSpace_Worksheet in 2008 Business Plan Review Template_final" xfId="1223" xr:uid="{00000000-0005-0000-0000-00007C040000}"/>
    <cellStyle name="_MultipleSpace_Worksheet in Supplemental Presentation" xfId="1224" xr:uid="{00000000-0005-0000-0000-00007D040000}"/>
    <cellStyle name="_New OU Structure - Behavioral" xfId="1225" xr:uid="{00000000-0005-0000-0000-00007E040000}"/>
    <cellStyle name="_New OU Structure - Behavioral_Report 3" xfId="1226" xr:uid="{00000000-0005-0000-0000-00007F040000}"/>
    <cellStyle name="_New OU Structure - Behavioral_Sheet2" xfId="1227" xr:uid="{00000000-0005-0000-0000-000080040000}"/>
    <cellStyle name="_New OU Structure - Behavioral_Sheet3" xfId="1228" xr:uid="{00000000-0005-0000-0000-000081040000}"/>
    <cellStyle name="_Operating Model 3rd round - Version 14 - CSFB and Lehman" xfId="1229" xr:uid="{00000000-0005-0000-0000-000082040000}"/>
    <cellStyle name="_Operating Model 3rd round - Version 14 - CSFB and Lehman_Bi weekly rollforward 11 29 08 w DV updates" xfId="1230" xr:uid="{00000000-0005-0000-0000-000083040000}"/>
    <cellStyle name="_Operating Model 3rd round - Version 14 - CSFB and Lehman_Bi weekly rollforward 11 29 08 w DV updates_Report 3" xfId="1231" xr:uid="{00000000-0005-0000-0000-000084040000}"/>
    <cellStyle name="_Operating Model 3rd round - Version 14 - CSFB and Lehman_Bi weekly rollforward 11 29 08 w DV updates_Sheet2" xfId="1232" xr:uid="{00000000-0005-0000-0000-000085040000}"/>
    <cellStyle name="_Operating Model 3rd round - Version 14 - CSFB and Lehman_Bi weekly rollforward 11 29 08 w DV updates_Sheet3" xfId="1233" xr:uid="{00000000-0005-0000-0000-000086040000}"/>
    <cellStyle name="_Operating Model 3rd round - Version 14 - CSFB and Lehman_Bi weekly rollforward 12-13-07" xfId="1234" xr:uid="{00000000-0005-0000-0000-000087040000}"/>
    <cellStyle name="_Operating Model 3rd round - Version 14 - CSFB and Lehman_Bi weekly rollforward 12-13-07_Report 3" xfId="1235" xr:uid="{00000000-0005-0000-0000-000088040000}"/>
    <cellStyle name="_Operating Model 3rd round - Version 14 - CSFB and Lehman_Bi weekly rollforward 12-13-07_Sheet2" xfId="1236" xr:uid="{00000000-0005-0000-0000-000089040000}"/>
    <cellStyle name="_Operating Model 3rd round - Version 14 - CSFB and Lehman_Bi weekly rollforward 12-13-07_Sheet3" xfId="1237" xr:uid="{00000000-0005-0000-0000-00008A040000}"/>
    <cellStyle name="_Operating Model 3rd round - Version 14 - CSFB and Lehman_Bi weekly rollforward 1-24-08" xfId="1238" xr:uid="{00000000-0005-0000-0000-00008B040000}"/>
    <cellStyle name="_Operating Model 3rd round - Version 14 - CSFB and Lehman_Bi weekly rollforward 1-24-08_Report 3" xfId="1239" xr:uid="{00000000-0005-0000-0000-00008C040000}"/>
    <cellStyle name="_Operating Model 3rd round - Version 14 - CSFB and Lehman_Bi weekly rollforward 1-24-08_Sheet2" xfId="1240" xr:uid="{00000000-0005-0000-0000-00008D040000}"/>
    <cellStyle name="_Operating Model 3rd round - Version 14 - CSFB and Lehman_Bi weekly rollforward 1-24-08_Sheet3" xfId="1241" xr:uid="{00000000-0005-0000-0000-00008E040000}"/>
    <cellStyle name="_Operating Model 3rd round - Version 14 - CSFB and Lehman_Bi weekly rollforward 1-9-08" xfId="1242" xr:uid="{00000000-0005-0000-0000-00008F040000}"/>
    <cellStyle name="_Operating Model 3rd round - Version 14 - CSFB and Lehman_Bi weekly rollforward 1-9-08_Report 3" xfId="1243" xr:uid="{00000000-0005-0000-0000-000090040000}"/>
    <cellStyle name="_Operating Model 3rd round - Version 14 - CSFB and Lehman_Bi weekly rollforward 1-9-08_Sheet2" xfId="1244" xr:uid="{00000000-0005-0000-0000-000091040000}"/>
    <cellStyle name="_Operating Model 3rd round - Version 14 - CSFB and Lehman_Bi weekly rollforward 1-9-08_Sheet3" xfId="1245" xr:uid="{00000000-0005-0000-0000-000092040000}"/>
    <cellStyle name="_Operating Model 3rd round - Version 14 - CSFB and Lehman_OptumHealth ACR Targets_110607v2" xfId="1246" xr:uid="{00000000-0005-0000-0000-000093040000}"/>
    <cellStyle name="_Operating Model 3rd round - Version 14 - CSFB and Lehman_OptumHealth ACR Targets_110607v2_Report 3" xfId="1247" xr:uid="{00000000-0005-0000-0000-000094040000}"/>
    <cellStyle name="_Operating Model 3rd round - Version 14 - CSFB and Lehman_OptumHealth ACR Targets_110607v2_Sheet2" xfId="1248" xr:uid="{00000000-0005-0000-0000-000095040000}"/>
    <cellStyle name="_Operating Model 3rd round - Version 14 - CSFB and Lehman_OptumHealth ACR Targets_110607v2_Sheet3" xfId="1249" xr:uid="{00000000-0005-0000-0000-000096040000}"/>
    <cellStyle name="_Operating Model 3rd round - Version 14 - CSFB and Lehman_Report 3" xfId="1250" xr:uid="{00000000-0005-0000-0000-000097040000}"/>
    <cellStyle name="_Operating Model 3rd round - Version 14 - CSFB and Lehman_Sheet2" xfId="1251" xr:uid="{00000000-0005-0000-0000-000098040000}"/>
    <cellStyle name="_Operating Model 3rd round - Version 14 - CSFB and Lehman_Sheet3" xfId="1252" xr:uid="{00000000-0005-0000-0000-000099040000}"/>
    <cellStyle name="_OptumHealth 2+10 Forecast Template (sent) revised" xfId="1253" xr:uid="{00000000-0005-0000-0000-00009A040000}"/>
    <cellStyle name="_OptumHealth 2+10 Forecast Template (sent) revised_Report 3" xfId="1254" xr:uid="{00000000-0005-0000-0000-00009B040000}"/>
    <cellStyle name="_OptumHealth 2+10 Forecast Template (sent) revised_Sheet2" xfId="1255" xr:uid="{00000000-0005-0000-0000-00009C040000}"/>
    <cellStyle name="_OptumHealth 2+10 Forecast Template (sent) revised_Sheet3" xfId="1256" xr:uid="{00000000-0005-0000-0000-00009D040000}"/>
    <cellStyle name="_Percent" xfId="1257" xr:uid="{00000000-0005-0000-0000-00009E040000}"/>
    <cellStyle name="_Percent modified" xfId="1258" xr:uid="{00000000-0005-0000-0000-00009F040000}"/>
    <cellStyle name="_Percent modified underline" xfId="1259" xr:uid="{00000000-0005-0000-0000-0000A0040000}"/>
    <cellStyle name="_Percent modified underline_Bi weekly rollforward 11 29 08 w DV updates" xfId="1260" xr:uid="{00000000-0005-0000-0000-0000A1040000}"/>
    <cellStyle name="_Percent modified underline_Bi weekly rollforward 12-13-07" xfId="1261" xr:uid="{00000000-0005-0000-0000-0000A2040000}"/>
    <cellStyle name="_Percent modified underline_Bi weekly rollforward 1-24-08" xfId="1262" xr:uid="{00000000-0005-0000-0000-0000A3040000}"/>
    <cellStyle name="_Percent modified underline_Bi weekly rollforward 1-9-08" xfId="1263" xr:uid="{00000000-0005-0000-0000-0000A4040000}"/>
    <cellStyle name="_Percent modified underline_OptumHealth ACR Targets_110607v2" xfId="1264" xr:uid="{00000000-0005-0000-0000-0000A5040000}"/>
    <cellStyle name="_Percent_~0577852" xfId="1265" xr:uid="{00000000-0005-0000-0000-0000A6040000}"/>
    <cellStyle name="_Percent_~4026969" xfId="1266" xr:uid="{00000000-0005-0000-0000-0000A7040000}"/>
    <cellStyle name="_Percent_0+12 Care Solutions WD7 1.10.08 v3 - to SCS" xfId="1267" xr:uid="{00000000-0005-0000-0000-0000A8040000}"/>
    <cellStyle name="_Percent_0+12 Forecast" xfId="1268" xr:uid="{00000000-0005-0000-0000-0000A9040000}"/>
    <cellStyle name="_Percent_0+12 HSG FINAL" xfId="1269" xr:uid="{00000000-0005-0000-0000-0000AA040000}"/>
    <cellStyle name="_Percent_10+2 Rollforward template" xfId="1270" xr:uid="{00000000-0005-0000-0000-0000AB040000}"/>
    <cellStyle name="_Percent_2004_2005 EBITDA Bridge" xfId="1271" xr:uid="{00000000-0005-0000-0000-0000AC040000}"/>
    <cellStyle name="_Percent_2004-7-8 v2 Segment Multiple Analysis" xfId="1272" xr:uid="{00000000-0005-0000-0000-0000AD040000}"/>
    <cellStyle name="_Percent_2007 3+9 - Supplemental Schedules" xfId="1273" xr:uid="{00000000-0005-0000-0000-0000AE040000}"/>
    <cellStyle name="_Percent_2007 3+9 Forecast - Disease Solutions V4" xfId="1274" xr:uid="{00000000-0005-0000-0000-0000AF040000}"/>
    <cellStyle name="_Percent_2007 3+9 Margins" xfId="1275" xr:uid="{00000000-0005-0000-0000-0000B0040000}"/>
    <cellStyle name="_Percent_2007 3+9 SUMMARY" xfId="1276" xr:uid="{00000000-0005-0000-0000-0000B1040000}"/>
    <cellStyle name="_Percent_2007 3+9 SUMMARY 04.14.07" xfId="1277" xr:uid="{00000000-0005-0000-0000-0000B2040000}"/>
    <cellStyle name="_Percent_2007 5+7 - Supplemental Schedules (v3)" xfId="1278" xr:uid="{00000000-0005-0000-0000-0000B3040000}"/>
    <cellStyle name="_Percent_2007 5+7 SUMMARY" xfId="1279" xr:uid="{00000000-0005-0000-0000-0000B4040000}"/>
    <cellStyle name="_Percent_2007 7+5 - Supplemental Schedules" xfId="1280" xr:uid="{00000000-0005-0000-0000-0000B5040000}"/>
    <cellStyle name="_Percent_2007 7+5 Revenue Rollforward (URN)" xfId="1281" xr:uid="{00000000-0005-0000-0000-0000B6040000}"/>
    <cellStyle name="_Percent_2007 9+3 Analysis_AP" xfId="1282" xr:uid="{00000000-0005-0000-0000-0000B7040000}"/>
    <cellStyle name="_Percent_2007 Budget - Supplemental Schedules" xfId="1283" xr:uid="{00000000-0005-0000-0000-0000B8040000}"/>
    <cellStyle name="_Percent_2007 Revenue Rollforward - HCDS - 10-18-07" xfId="1284" xr:uid="{00000000-0005-0000-0000-0000B9040000}"/>
    <cellStyle name="_Percent_2007 Revenue Rollforward - HCDS - 11-02-07" xfId="1285" xr:uid="{00000000-0005-0000-0000-0000BA040000}"/>
    <cellStyle name="_Percent_2007_2008_Growth_Slides_11_02" xfId="1286" xr:uid="{00000000-0005-0000-0000-0000BB040000}"/>
    <cellStyle name="_Percent_2008 @ 10+2 FCST" xfId="1287" xr:uid="{00000000-0005-0000-0000-0000BC040000}"/>
    <cellStyle name="_Percent_2008 7+5 Revenue Rollforward (URN)" xfId="1288" xr:uid="{00000000-0005-0000-0000-0000BD040000}"/>
    <cellStyle name="_Percent_2008 Bi weekly Template" xfId="1289" xr:uid="{00000000-0005-0000-0000-0000BE040000}"/>
    <cellStyle name="_Percent_2008 Bi-weekly SHS Best Est. &amp; Rev Rfwd 7-19-07" xfId="1290" xr:uid="{00000000-0005-0000-0000-0000BF040000}"/>
    <cellStyle name="_Percent_2008 Bi-weekly SHS Best Est. &amp; Rev Rfwd 7-26-07" xfId="1291" xr:uid="{00000000-0005-0000-0000-0000C0040000}"/>
    <cellStyle name="_Percent_2008 Bi-weekly SHS Best Est. Rev Rfwd 11-02-07" xfId="1292" xr:uid="{00000000-0005-0000-0000-0000C1040000}"/>
    <cellStyle name="_Percent_2008 Executive Summary" xfId="1293" xr:uid="{00000000-0005-0000-0000-0000C2040000}"/>
    <cellStyle name="_Percent_2008 HCDS Exec Summary" xfId="1294" xr:uid="{00000000-0005-0000-0000-0000C3040000}"/>
    <cellStyle name="_Percent_2008 Pipeline Rollforward_HSG" xfId="1295" xr:uid="{00000000-0005-0000-0000-0000C4040000}"/>
    <cellStyle name="_Percent_2008 Revenue Target 8-17-07 for Heather" xfId="1296" xr:uid="{00000000-0005-0000-0000-0000C5040000}"/>
    <cellStyle name="_Percent_2008 Summary Detail - Dawn and John P." xfId="1297" xr:uid="{00000000-0005-0000-0000-0000C6040000}"/>
    <cellStyle name="_Percent_2008 UBH Best Est  Roll 10+2 080131" xfId="1298" xr:uid="{00000000-0005-0000-0000-0000C7040000}"/>
    <cellStyle name="_Percent_2008 UPLOAD Template EXTERNAL (10+2)" xfId="1299" xr:uid="{00000000-0005-0000-0000-0000C8040000}"/>
    <cellStyle name="_Percent_2008-04 Power Point Load" xfId="1300" xr:uid="{00000000-0005-0000-0000-0000C9040000}"/>
    <cellStyle name="_Percent_2009 2+10 Fcst Template - Schedules A-D.xls;F.xls;H.xls;M-Q use this file" xfId="1301" xr:uid="{00000000-0005-0000-0000-0000CA040000}"/>
    <cellStyle name="_Percent_2009-02 Power Point Load" xfId="1302" xr:uid="{00000000-0005-0000-0000-0000CB040000}"/>
    <cellStyle name="_Percent_2010 2+10_GM FCST" xfId="1303" xr:uid="{00000000-0005-0000-0000-0000CC040000}"/>
    <cellStyle name="_Percent_3+9 known-gap highlevel v4" xfId="1304" xr:uid="{00000000-0005-0000-0000-0000CD040000}"/>
    <cellStyle name="_Percent_3+9 Revenue Forecasting tool - essbase based" xfId="1305" xr:uid="{00000000-0005-0000-0000-0000CE040000}"/>
    <cellStyle name="_Percent_5+7 Preview" xfId="1306" xr:uid="{00000000-0005-0000-0000-0000CF040000}"/>
    <cellStyle name="_Percent_560" xfId="1307" xr:uid="{00000000-0005-0000-0000-0000D0040000}"/>
    <cellStyle name="_Percent_7+5 Int-Ewd-Ext" xfId="1308" xr:uid="{00000000-0005-0000-0000-0000D1040000}"/>
    <cellStyle name="_Percent_7+5 Pipeline Rollforward (ACN)" xfId="1309" xr:uid="{00000000-0005-0000-0000-0000D2040000}"/>
    <cellStyle name="_Percent_7-19-07 SHS CEO Report Final Expanded View" xfId="1310" xr:uid="{00000000-0005-0000-0000-0000D3040000}"/>
    <cellStyle name="_Percent_9+3_Budget Forecast Timeline v2." xfId="1311" xr:uid="{00000000-0005-0000-0000-0000D4040000}"/>
    <cellStyle name="_Percent_A9" xfId="1312" xr:uid="{00000000-0005-0000-0000-0000D5040000}"/>
    <cellStyle name="_Percent_AGP_Screen 03.25.04" xfId="1313" xr:uid="{00000000-0005-0000-0000-0000D6040000}"/>
    <cellStyle name="_Percent_Bi weekly rollforward 11 1 07v2" xfId="1314" xr:uid="{00000000-0005-0000-0000-0000D7040000}"/>
    <cellStyle name="_Percent_Bi weekly rollforward 11 29 08 w DV updates" xfId="1315" xr:uid="{00000000-0005-0000-0000-0000D8040000}"/>
    <cellStyle name="_Percent_Bi weekly rollforward 12-13-07" xfId="1316" xr:uid="{00000000-0005-0000-0000-0000D9040000}"/>
    <cellStyle name="_Percent_Bi weekly rollforward 1-24-08" xfId="1317" xr:uid="{00000000-0005-0000-0000-0000DA040000}"/>
    <cellStyle name="_Percent_Bi weekly rollforward 1-9-08" xfId="1318" xr:uid="{00000000-0005-0000-0000-0000DB040000}"/>
    <cellStyle name="_Percent_Bi weekly rollforward 8.16.07 v1" xfId="1319" xr:uid="{00000000-0005-0000-0000-0000DC040000}"/>
    <cellStyle name="_Percent_Big Customer PL 8+4 Pierce Sch A_V1" xfId="1320" xr:uid="{00000000-0005-0000-0000-0000DD040000}"/>
    <cellStyle name="_Percent_Bi-weekly SHS Best Est. Rev Rfwd 7-05-07" xfId="1321" xr:uid="{00000000-0005-0000-0000-0000DE040000}"/>
    <cellStyle name="_Percent_Bi-weekly SHS Best Est. Rev Rfwd 7-26-07 Final" xfId="1322" xr:uid="{00000000-0005-0000-0000-0000DF040000}"/>
    <cellStyle name="_Percent_Biweekly with Hansen model" xfId="1323" xr:uid="{00000000-0005-0000-0000-0000E0040000}"/>
    <cellStyle name="_Percent_Book1" xfId="1324" xr:uid="{00000000-0005-0000-0000-0000E1040000}"/>
    <cellStyle name="_Percent_Book2" xfId="1325" xr:uid="{00000000-0005-0000-0000-0000E2040000}"/>
    <cellStyle name="_Percent_Bridge - 2008 Revenue Bud" xfId="1326" xr:uid="{00000000-0005-0000-0000-0000E3040000}"/>
    <cellStyle name="_Percent_Bronco 2005 Guidance Summary 01.19.05" xfId="1327" xr:uid="{00000000-0005-0000-0000-0000E4040000}"/>
    <cellStyle name="_Percent_Bronco Screen 10.20.04" xfId="1328" xr:uid="{00000000-0005-0000-0000-0000E5040000}"/>
    <cellStyle name="_Percent_Bronco Screen 7.19.04" xfId="1329" xr:uid="{00000000-0005-0000-0000-0000E6040000}"/>
    <cellStyle name="_Percent_Bronco Screen 8.21.04" xfId="1330" xr:uid="{00000000-0005-0000-0000-0000E7040000}"/>
    <cellStyle name="_Percent_Bronco Ten-Year DCF Model (CD) V2 9.1.04" xfId="1331" xr:uid="{00000000-0005-0000-0000-0000E8040000}"/>
    <cellStyle name="_Percent_CER (41270)" xfId="1332" xr:uid="{00000000-0005-0000-0000-0000E9040000}"/>
    <cellStyle name="_Percent_CHARTERHOUSE OPERATING MODEL- Revised July 25" xfId="1333" xr:uid="{00000000-0005-0000-0000-0000EA040000}"/>
    <cellStyle name="_Percent_Copy of Point BS Variance Analysis (BT Update) 12.16.05" xfId="1334" xr:uid="{00000000-0005-0000-0000-0000EB040000}"/>
    <cellStyle name="_Percent_Copy of Point BS Variance Analysis FINAL 12.19.05 v2" xfId="1335" xr:uid="{00000000-0005-0000-0000-0000EC040000}"/>
    <cellStyle name="_Percent_Cost Savings 5+7" xfId="1336" xr:uid="{00000000-0005-0000-0000-0000ED040000}"/>
    <cellStyle name="_Percent_CRO Public Comps - 4.25.05" xfId="1337" xr:uid="{00000000-0005-0000-0000-0000EE040000}"/>
    <cellStyle name="_Percent_DCF - 20 Year" xfId="1338" xr:uid="{00000000-0005-0000-0000-0000EF040000}"/>
    <cellStyle name="_Percent_Dental 2008-2010 best estimate model 3+9 version 4-9-07" xfId="1339" xr:uid="{00000000-0005-0000-0000-0000F0040000}"/>
    <cellStyle name="_Percent_Emp-Pay-PS 2006-2007-2008v4" xfId="1340" xr:uid="{00000000-0005-0000-0000-0000F1040000}"/>
    <cellStyle name="_Percent_Essbase load Rev Mem COC by Channel &amp; Customer" xfId="1341" xr:uid="{00000000-0005-0000-0000-0000F2040000}"/>
    <cellStyle name="_Percent_Essbase pull_HSG Consol_prod suite_revised for 7+5FC v2" xfId="1342" xr:uid="{00000000-0005-0000-0000-0000F3040000}"/>
    <cellStyle name="_Percent_Est Stretch" xfId="1343" xr:uid="{00000000-0005-0000-0000-0000F4040000}"/>
    <cellStyle name="_Percent_Federal NOL" xfId="1344" xr:uid="{00000000-0005-0000-0000-0000F5040000}"/>
    <cellStyle name="_Percent_Financial Review 10.02.07" xfId="1345" xr:uid="{00000000-0005-0000-0000-0000F6040000}"/>
    <cellStyle name="_Percent_Financial Review 8.22.07" xfId="1346" xr:uid="{00000000-0005-0000-0000-0000F7040000}"/>
    <cellStyle name="_Percent_Financial Review 8.25.07" xfId="1347" xr:uid="{00000000-0005-0000-0000-0000F8040000}"/>
    <cellStyle name="_Percent_Financial Slides" xfId="1348" xr:uid="{00000000-0005-0000-0000-0000F9040000}"/>
    <cellStyle name="_Percent_First Health Group Detailed Screen 10.14.04" xfId="1349" xr:uid="{00000000-0005-0000-0000-0000FA040000}"/>
    <cellStyle name="_Percent_First Health Model_10_05_04" xfId="1350" xr:uid="{00000000-0005-0000-0000-0000FB040000}"/>
    <cellStyle name="_Percent_FTEs PS 5+7" xfId="1351" xr:uid="{00000000-0005-0000-0000-0000FC040000}"/>
    <cellStyle name="_Percent_Gap Analysis" xfId="1352" xr:uid="{00000000-0005-0000-0000-0000FD040000}"/>
    <cellStyle name="_Percent_GBS Bi_Weekly 02-06-08" xfId="1353" xr:uid="{00000000-0005-0000-0000-0000FE040000}"/>
    <cellStyle name="_Percent_GIS_SCS Cost Control" xfId="1354" xr:uid="{00000000-0005-0000-0000-0000FF040000}"/>
    <cellStyle name="_Percent_GM" xfId="1355" xr:uid="{00000000-0005-0000-0000-000000050000}"/>
    <cellStyle name="_Percent_HCDS Exec Summary_v2" xfId="1356" xr:uid="{00000000-0005-0000-0000-000001050000}"/>
    <cellStyle name="_Percent_HCDS FTE 5+7 by month" xfId="1357" xr:uid="{00000000-0005-0000-0000-000002050000}"/>
    <cellStyle name="_Percent_HCDS Revenue Rollforward (HCDS)" xfId="1358" xr:uid="{00000000-0005-0000-0000-000003050000}"/>
    <cellStyle name="_Percent_HD Comps" xfId="1359" xr:uid="{00000000-0005-0000-0000-000004050000}"/>
    <cellStyle name="_Percent_Health Dialog Private Screen 12.13.04" xfId="1360" xr:uid="{00000000-0005-0000-0000-000005050000}"/>
    <cellStyle name="_Percent_HNT Screen 04.20.05" xfId="1361" xr:uid="{00000000-0005-0000-0000-000006050000}"/>
    <cellStyle name="_Percent_HNT Screen 5.7.04" xfId="1362" xr:uid="{00000000-0005-0000-0000-000007050000}"/>
    <cellStyle name="_Percent_HNT Screen 6.16.04" xfId="1363" xr:uid="{00000000-0005-0000-0000-000008050000}"/>
    <cellStyle name="_Percent_HSG 2008 Budget Bridge - KLD3" xfId="1364" xr:uid="{00000000-0005-0000-0000-000009050000}"/>
    <cellStyle name="_Percent_HSG quarterly" xfId="1365" xr:uid="{00000000-0005-0000-0000-00000A050000}"/>
    <cellStyle name="_Percent_Int-Ext-EWD - GBS V2" xfId="1366" xr:uid="{00000000-0005-0000-0000-00000B050000}"/>
    <cellStyle name="_Percent_John Way New and Improved GM Analysis_2009@ 2+10" xfId="1367" xr:uid="{00000000-0005-0000-0000-00000C050000}"/>
    <cellStyle name="_Percent_Known Rev - Gap Rept 20071102" xfId="1368" xr:uid="{00000000-0005-0000-0000-00000D050000}"/>
    <cellStyle name="_Percent_lbo_short_form" xfId="1369" xr:uid="{00000000-0005-0000-0000-00000E050000}"/>
    <cellStyle name="_Percent_Magellan Screen 03.08.05" xfId="1370" xr:uid="{00000000-0005-0000-0000-00000F050000}"/>
    <cellStyle name="_Percent_Magellan Screen 12.20.04" xfId="1371" xr:uid="{00000000-0005-0000-0000-000010050000}"/>
    <cellStyle name="_Percent_Magellan Screen 12.21.04 KJR" xfId="1372" xr:uid="{00000000-0005-0000-0000-000011050000}"/>
    <cellStyle name="_Percent_May 2007 Product Reporting - HCDS" xfId="1373" xr:uid="{00000000-0005-0000-0000-000012050000}"/>
    <cellStyle name="_Percent_McKesson Screen 1.07.05" xfId="1374" xr:uid="{00000000-0005-0000-0000-000013050000}"/>
    <cellStyle name="_Percent_McKesson Screen 1.31.05" xfId="1375" xr:uid="{00000000-0005-0000-0000-000014050000}"/>
    <cellStyle name="_Percent_McKesson Screen 4.20.05" xfId="1376" xr:uid="{00000000-0005-0000-0000-000015050000}"/>
    <cellStyle name="_Percent_Medicaid" xfId="1377" xr:uid="{00000000-0005-0000-0000-000016050000}"/>
    <cellStyle name="_Percent_Medicaid Comps" xfId="1378" xr:uid="{00000000-0005-0000-0000-000017050000}"/>
    <cellStyle name="_Percent_Membership" xfId="1379" xr:uid="{00000000-0005-0000-0000-000018050000}"/>
    <cellStyle name="_Percent_Membership Analysis 12.13.04" xfId="1380" xr:uid="{00000000-0005-0000-0000-000019050000}"/>
    <cellStyle name="_Percent_model for lehman 19jul02" xfId="1381" xr:uid="{00000000-0005-0000-0000-00001A050000}"/>
    <cellStyle name="_Percent_New Mexico Tax Issue 02.15.05" xfId="1382" xr:uid="{00000000-0005-0000-0000-00001B050000}"/>
    <cellStyle name="_Percent_NOL Benefit" xfId="1383" xr:uid="{00000000-0005-0000-0000-00001C050000}"/>
    <cellStyle name="_Percent_OptumHealth ACR Targets_110607v2" xfId="1384" xr:uid="{00000000-0005-0000-0000-00001D050000}"/>
    <cellStyle name="_Percent_Ovations 2+10 Impacts_03.27.08" xfId="1385" xr:uid="{00000000-0005-0000-0000-00001E050000}"/>
    <cellStyle name="_Percent_Ovations Program Template" xfId="1386" xr:uid="{00000000-0005-0000-0000-00001F050000}"/>
    <cellStyle name="_Percent_P&amp;L Sched" xfId="1387" xr:uid="{00000000-0005-0000-0000-000020050000}"/>
    <cellStyle name="_Percent_PacifiCare Health Systems Screening Analysis 02.04.05" xfId="1388" xr:uid="{00000000-0005-0000-0000-000021050000}"/>
    <cellStyle name="_Percent_PacifiCare Health Systems Screening Analysis 11.22.04" xfId="1389" xr:uid="{00000000-0005-0000-0000-000022050000}"/>
    <cellStyle name="_Percent_Page 11 - Operating Costs" xfId="1390" xr:uid="{00000000-0005-0000-0000-000023050000}"/>
    <cellStyle name="_Percent_PHS P&amp;L Membership and Multiple Comparison 11.22.04" xfId="1391" xr:uid="{00000000-0005-0000-0000-000024050000}"/>
    <cellStyle name="_Percent_pi5" xfId="1392" xr:uid="{00000000-0005-0000-0000-000025050000}"/>
    <cellStyle name="_Percent_pi5_Report 3" xfId="1393" xr:uid="{00000000-0005-0000-0000-000026050000}"/>
    <cellStyle name="_Percent_pi5_Sheet2" xfId="1394" xr:uid="{00000000-0005-0000-0000-000027050000}"/>
    <cellStyle name="_Percent_pi5_Sheet3" xfId="1395" xr:uid="{00000000-0005-0000-0000-000028050000}"/>
    <cellStyle name="_Percent_Pierce County 2+10 revenue forecast SFO" xfId="1396" xr:uid="{00000000-0005-0000-0000-000029050000}"/>
    <cellStyle name="_Percent_Pierce County PL 5+7 Pierce Sch A_V4" xfId="1397" xr:uid="{00000000-0005-0000-0000-00002A050000}"/>
    <cellStyle name="_Percent_Pipeline Rollforward_HSG" xfId="1398" xr:uid="{00000000-0005-0000-0000-00002B050000}"/>
    <cellStyle name="_Percent_PL Rollforward Template" xfId="1399" xr:uid="{00000000-0005-0000-0000-00002C050000}"/>
    <cellStyle name="_Percent_PL Summ-Detail_2007" xfId="1400" xr:uid="{00000000-0005-0000-0000-00002D050000}"/>
    <cellStyle name="_Percent_Productivity Docs" xfId="1401" xr:uid="{00000000-0005-0000-0000-00002E050000}"/>
    <cellStyle name="_Percent_Public Comps 10.27.04 (Updates)" xfId="1402" xr:uid="{00000000-0005-0000-0000-00002F050000}"/>
    <cellStyle name="_Percent_Public Comps 11.11.04.2005 Versionxls" xfId="1403" xr:uid="{00000000-0005-0000-0000-000030050000}"/>
    <cellStyle name="_Percent_Public Comps 4.2.04" xfId="1404" xr:uid="{00000000-0005-0000-0000-000031050000}"/>
    <cellStyle name="_Percent_Revised Downside Case 25 July" xfId="1405" xr:uid="{00000000-0005-0000-0000-000032050000}"/>
    <cellStyle name="_Percent_Risk Responsibility Matrix 8.13.04" xfId="1406" xr:uid="{00000000-0005-0000-0000-000033050000}"/>
    <cellStyle name="_Percent_Screening Tool - CHA 12.18.05" xfId="1407" xr:uid="{00000000-0005-0000-0000-000034050000}"/>
    <cellStyle name="_Percent_SCS 7+5 Capital FCST Template" xfId="1408" xr:uid="{00000000-0005-0000-0000-000035050000}"/>
    <cellStyle name="_Percent_SKM Valuation - Consideration Analysis 02.24.05" xfId="1409" xr:uid="{00000000-0005-0000-0000-000036050000}"/>
    <cellStyle name="_Percent_SLT Finance Slides_081807" xfId="1410" xr:uid="{00000000-0005-0000-0000-000037050000}"/>
    <cellStyle name="_Percent_Status Update Fender 8.02.06" xfId="1411" xr:uid="{00000000-0005-0000-0000-000038050000}"/>
    <cellStyle name="_Percent_Supplemental Schedules 1+11 FCST" xfId="1412" xr:uid="{00000000-0005-0000-0000-000039050000}"/>
    <cellStyle name="_Percent_Supplemental Schedules UPDATE" xfId="1413" xr:uid="{00000000-0005-0000-0000-00003A050000}"/>
    <cellStyle name="_Percent_surbid4 cloture" xfId="1414" xr:uid="{00000000-0005-0000-0000-00003B050000}"/>
    <cellStyle name="_Percent_surbid4 cloture_noos 2001 results 11jul01" xfId="1415" xr:uid="{00000000-0005-0000-0000-00003C050000}"/>
    <cellStyle name="_Percent_tropicos5" xfId="1416" xr:uid="{00000000-0005-0000-0000-00003D050000}"/>
    <cellStyle name="_Percent_Tsunami Comps 11.23.04 v2" xfId="1417" xr:uid="{00000000-0005-0000-0000-00003E050000}"/>
    <cellStyle name="_Percent_Tsunami Comps2" xfId="1418" xr:uid="{00000000-0005-0000-0000-00003F050000}"/>
    <cellStyle name="_Percent_TZIX Screen 05.07.04" xfId="1419" xr:uid="{00000000-0005-0000-0000-000040050000}"/>
    <cellStyle name="_Percent_UBH Bi-Weekly 110107_10+2" xfId="1420" xr:uid="{00000000-0005-0000-0000-000041050000}"/>
    <cellStyle name="_Percent_voice1.xls Chart 1" xfId="1421" xr:uid="{00000000-0005-0000-0000-000042050000}"/>
    <cellStyle name="_Percent_Walgreen Co Screen 03.14.05" xfId="1422" xr:uid="{00000000-0005-0000-0000-000043050000}"/>
    <cellStyle name="_Percent_WebMD Screen 01.08.05" xfId="1423" xr:uid="{00000000-0005-0000-0000-000044050000}"/>
    <cellStyle name="_Percent_WebMD Screen 01.10.05" xfId="1424" xr:uid="{00000000-0005-0000-0000-000045050000}"/>
    <cellStyle name="_Percent_Wellness 2007 5+7 Forecast" xfId="1425" xr:uid="{00000000-0005-0000-0000-000046050000}"/>
    <cellStyle name="_Percent_Worksheet in 2008 Business Plan Review Template_final" xfId="1426" xr:uid="{00000000-0005-0000-0000-000047050000}"/>
    <cellStyle name="_Percent_Worksheet in Supplemental Presentation" xfId="1427" xr:uid="{00000000-0005-0000-0000-000048050000}"/>
    <cellStyle name="_PercentSpace" xfId="1428" xr:uid="{00000000-0005-0000-0000-000049050000}"/>
    <cellStyle name="_PercentSpace_~0577852" xfId="1429" xr:uid="{00000000-0005-0000-0000-00004A050000}"/>
    <cellStyle name="_PercentSpace_~4026969" xfId="1430" xr:uid="{00000000-0005-0000-0000-00004B050000}"/>
    <cellStyle name="_PercentSpace_0+12 Care Solutions WD7 1.10.08 v3 - to SCS" xfId="1431" xr:uid="{00000000-0005-0000-0000-00004C050000}"/>
    <cellStyle name="_PercentSpace_0+12 Forecast" xfId="1432" xr:uid="{00000000-0005-0000-0000-00004D050000}"/>
    <cellStyle name="_PercentSpace_0+12 HSG FINAL" xfId="1433" xr:uid="{00000000-0005-0000-0000-00004E050000}"/>
    <cellStyle name="_PercentSpace_10+2 Rollforward template" xfId="1434" xr:uid="{00000000-0005-0000-0000-00004F050000}"/>
    <cellStyle name="_PercentSpace_2004_2005 EBITDA Bridge" xfId="1435" xr:uid="{00000000-0005-0000-0000-000050050000}"/>
    <cellStyle name="_PercentSpace_2004-7-8 v2 Segment Multiple Analysis" xfId="1436" xr:uid="{00000000-0005-0000-0000-000051050000}"/>
    <cellStyle name="_PercentSpace_2007 3+9 - Supplemental Schedules" xfId="1437" xr:uid="{00000000-0005-0000-0000-000052050000}"/>
    <cellStyle name="_PercentSpace_2007 3+9 Forecast - Disease Solutions V4" xfId="1438" xr:uid="{00000000-0005-0000-0000-000053050000}"/>
    <cellStyle name="_PercentSpace_2007 3+9 Margins" xfId="1439" xr:uid="{00000000-0005-0000-0000-000054050000}"/>
    <cellStyle name="_PercentSpace_2007 3+9 SUMMARY" xfId="1440" xr:uid="{00000000-0005-0000-0000-000055050000}"/>
    <cellStyle name="_PercentSpace_2007 3+9 SUMMARY 04.14.07" xfId="1441" xr:uid="{00000000-0005-0000-0000-000056050000}"/>
    <cellStyle name="_PercentSpace_2007 5+7 - Supplemental Schedules (v3)" xfId="1442" xr:uid="{00000000-0005-0000-0000-000057050000}"/>
    <cellStyle name="_PercentSpace_2007 5+7 SUMMARY" xfId="1443" xr:uid="{00000000-0005-0000-0000-000058050000}"/>
    <cellStyle name="_PercentSpace_2007 7+5 - Supplemental Schedules" xfId="1444" xr:uid="{00000000-0005-0000-0000-000059050000}"/>
    <cellStyle name="_PercentSpace_2007 7+5 Revenue Rollforward (URN)" xfId="1445" xr:uid="{00000000-0005-0000-0000-00005A050000}"/>
    <cellStyle name="_PercentSpace_2007 9+3 Analysis_AP" xfId="1446" xr:uid="{00000000-0005-0000-0000-00005B050000}"/>
    <cellStyle name="_PercentSpace_2007 Budget - Supplemental Schedules" xfId="1447" xr:uid="{00000000-0005-0000-0000-00005C050000}"/>
    <cellStyle name="_PercentSpace_2007 Revenue Rollforward - HCDS - 10-18-07" xfId="1448" xr:uid="{00000000-0005-0000-0000-00005D050000}"/>
    <cellStyle name="_PercentSpace_2007 Revenue Rollforward - HCDS - 11-02-07" xfId="1449" xr:uid="{00000000-0005-0000-0000-00005E050000}"/>
    <cellStyle name="_PercentSpace_2007_2008_Growth_Slides_11_02" xfId="1450" xr:uid="{00000000-0005-0000-0000-00005F050000}"/>
    <cellStyle name="_PercentSpace_2008 @ 10+2 FCST" xfId="1451" xr:uid="{00000000-0005-0000-0000-000060050000}"/>
    <cellStyle name="_PercentSpace_2008 7+5 Revenue Rollforward (URN)" xfId="1452" xr:uid="{00000000-0005-0000-0000-000061050000}"/>
    <cellStyle name="_PercentSpace_2008 Bi weekly Template" xfId="1453" xr:uid="{00000000-0005-0000-0000-000062050000}"/>
    <cellStyle name="_PercentSpace_2008 Bi-weekly SHS Best Est. &amp; Rev Rfwd 7-19-07" xfId="1454" xr:uid="{00000000-0005-0000-0000-000063050000}"/>
    <cellStyle name="_PercentSpace_2008 Bi-weekly SHS Best Est. &amp; Rev Rfwd 7-26-07" xfId="1455" xr:uid="{00000000-0005-0000-0000-000064050000}"/>
    <cellStyle name="_PercentSpace_2008 Bi-weekly SHS Best Est. Rev Rfwd 11-02-07" xfId="1456" xr:uid="{00000000-0005-0000-0000-000065050000}"/>
    <cellStyle name="_PercentSpace_2008 Executive Summary" xfId="1457" xr:uid="{00000000-0005-0000-0000-000066050000}"/>
    <cellStyle name="_PercentSpace_2008 HCDS Exec Summary" xfId="1458" xr:uid="{00000000-0005-0000-0000-000067050000}"/>
    <cellStyle name="_PercentSpace_2008 Pipeline Rollforward_HSG" xfId="1459" xr:uid="{00000000-0005-0000-0000-000068050000}"/>
    <cellStyle name="_PercentSpace_2008 Revenue Target 8-17-07 for Heather" xfId="1460" xr:uid="{00000000-0005-0000-0000-000069050000}"/>
    <cellStyle name="_PercentSpace_2008 Summary Detail - Dawn and John P." xfId="1461" xr:uid="{00000000-0005-0000-0000-00006A050000}"/>
    <cellStyle name="_PercentSpace_2008 UBH Best Est  Roll 10+2 080131" xfId="1462" xr:uid="{00000000-0005-0000-0000-00006B050000}"/>
    <cellStyle name="_PercentSpace_2008 UPLOAD Template EXTERNAL (10+2)" xfId="1463" xr:uid="{00000000-0005-0000-0000-00006C050000}"/>
    <cellStyle name="_PercentSpace_2008-04 Power Point Load" xfId="1464" xr:uid="{00000000-0005-0000-0000-00006D050000}"/>
    <cellStyle name="_PercentSpace_2009 2+10 Fcst Template - Schedules A-D.xls;F.xls;H.xls;M-Q use this file" xfId="1465" xr:uid="{00000000-0005-0000-0000-00006E050000}"/>
    <cellStyle name="_PercentSpace_2009-02 Power Point Load" xfId="1466" xr:uid="{00000000-0005-0000-0000-00006F050000}"/>
    <cellStyle name="_PercentSpace_2010 2+10_GM FCST" xfId="1467" xr:uid="{00000000-0005-0000-0000-000070050000}"/>
    <cellStyle name="_PercentSpace_3+9 known-gap highlevel v4" xfId="1468" xr:uid="{00000000-0005-0000-0000-000071050000}"/>
    <cellStyle name="_PercentSpace_3+9 Revenue Forecasting tool - essbase based" xfId="1469" xr:uid="{00000000-0005-0000-0000-000072050000}"/>
    <cellStyle name="_PercentSpace_5+7 Preview" xfId="1470" xr:uid="{00000000-0005-0000-0000-000073050000}"/>
    <cellStyle name="_PercentSpace_560" xfId="1471" xr:uid="{00000000-0005-0000-0000-000074050000}"/>
    <cellStyle name="_PercentSpace_7+5 Int-Ewd-Ext" xfId="1472" xr:uid="{00000000-0005-0000-0000-000075050000}"/>
    <cellStyle name="_PercentSpace_7+5 Pipeline Rollforward (ACN)" xfId="1473" xr:uid="{00000000-0005-0000-0000-000076050000}"/>
    <cellStyle name="_PercentSpace_7-19-07 SHS CEO Report Final Expanded View" xfId="1474" xr:uid="{00000000-0005-0000-0000-000077050000}"/>
    <cellStyle name="_PercentSpace_9+3_Budget Forecast Timeline v2." xfId="1475" xr:uid="{00000000-0005-0000-0000-000078050000}"/>
    <cellStyle name="_PercentSpace_A9" xfId="1476" xr:uid="{00000000-0005-0000-0000-000079050000}"/>
    <cellStyle name="_PercentSpace_AGP_Screen 03.25.04" xfId="1477" xr:uid="{00000000-0005-0000-0000-00007A050000}"/>
    <cellStyle name="_PercentSpace_Bi weekly rollforward 11 1 07v2" xfId="1478" xr:uid="{00000000-0005-0000-0000-00007B050000}"/>
    <cellStyle name="_PercentSpace_Bi weekly rollforward 11 29 08 w DV updates" xfId="1479" xr:uid="{00000000-0005-0000-0000-00007C050000}"/>
    <cellStyle name="_PercentSpace_Bi weekly rollforward 12-13-07" xfId="1480" xr:uid="{00000000-0005-0000-0000-00007D050000}"/>
    <cellStyle name="_PercentSpace_Bi weekly rollforward 1-24-08" xfId="1481" xr:uid="{00000000-0005-0000-0000-00007E050000}"/>
    <cellStyle name="_PercentSpace_Bi weekly rollforward 1-9-08" xfId="1482" xr:uid="{00000000-0005-0000-0000-00007F050000}"/>
    <cellStyle name="_PercentSpace_Bi weekly rollforward 8.16.07 v1" xfId="1483" xr:uid="{00000000-0005-0000-0000-000080050000}"/>
    <cellStyle name="_PercentSpace_Big Customer PL 8+4 Pierce Sch A_V1" xfId="1484" xr:uid="{00000000-0005-0000-0000-000081050000}"/>
    <cellStyle name="_PercentSpace_Bi-weekly SHS Best Est. Rev Rfwd 7-05-07" xfId="1485" xr:uid="{00000000-0005-0000-0000-000082050000}"/>
    <cellStyle name="_PercentSpace_Bi-weekly SHS Best Est. Rev Rfwd 7-26-07 Final" xfId="1486" xr:uid="{00000000-0005-0000-0000-000083050000}"/>
    <cellStyle name="_PercentSpace_Biweekly with Hansen model" xfId="1487" xr:uid="{00000000-0005-0000-0000-000084050000}"/>
    <cellStyle name="_PercentSpace_Book1" xfId="1488" xr:uid="{00000000-0005-0000-0000-000085050000}"/>
    <cellStyle name="_PercentSpace_Book2" xfId="1489" xr:uid="{00000000-0005-0000-0000-000086050000}"/>
    <cellStyle name="_PercentSpace_Bridge - 2008 Revenue Bud" xfId="1490" xr:uid="{00000000-0005-0000-0000-000087050000}"/>
    <cellStyle name="_PercentSpace_Bronco 2005 Guidance Summary 01.19.05" xfId="1491" xr:uid="{00000000-0005-0000-0000-000088050000}"/>
    <cellStyle name="_PercentSpace_Bronco Screen 10.20.04" xfId="1492" xr:uid="{00000000-0005-0000-0000-000089050000}"/>
    <cellStyle name="_PercentSpace_Bronco Screen 7.19.04" xfId="1493" xr:uid="{00000000-0005-0000-0000-00008A050000}"/>
    <cellStyle name="_PercentSpace_Bronco Screen 8.21.04" xfId="1494" xr:uid="{00000000-0005-0000-0000-00008B050000}"/>
    <cellStyle name="_PercentSpace_Bronco Ten-Year DCF Model (CD) V2 9.1.04" xfId="1495" xr:uid="{00000000-0005-0000-0000-00008C050000}"/>
    <cellStyle name="_PercentSpace_CER (41270)" xfId="1496" xr:uid="{00000000-0005-0000-0000-00008D050000}"/>
    <cellStyle name="_PercentSpace_CHARTERHOUSE OPERATING MODEL- Revised July 25" xfId="1497" xr:uid="{00000000-0005-0000-0000-00008E050000}"/>
    <cellStyle name="_PercentSpace_Copy of Point BS Variance Analysis (BT Update) 12.16.05" xfId="1498" xr:uid="{00000000-0005-0000-0000-00008F050000}"/>
    <cellStyle name="_PercentSpace_Copy of Point BS Variance Analysis FINAL 12.19.05 v2" xfId="1499" xr:uid="{00000000-0005-0000-0000-000090050000}"/>
    <cellStyle name="_PercentSpace_Cost Savings 5+7" xfId="1500" xr:uid="{00000000-0005-0000-0000-000091050000}"/>
    <cellStyle name="_PercentSpace_CRO Public Comps - 4.25.05" xfId="1501" xr:uid="{00000000-0005-0000-0000-000092050000}"/>
    <cellStyle name="_PercentSpace_DCF - 20 Year" xfId="1502" xr:uid="{00000000-0005-0000-0000-000093050000}"/>
    <cellStyle name="_PercentSpace_Dental 2008-2010 best estimate model 3+9 version 4-9-07" xfId="1503" xr:uid="{00000000-0005-0000-0000-000094050000}"/>
    <cellStyle name="_PercentSpace_Emp-Pay-PS 2006-2007-2008v4" xfId="1504" xr:uid="{00000000-0005-0000-0000-000095050000}"/>
    <cellStyle name="_PercentSpace_Essbase load Rev Mem COC by Channel &amp; Customer" xfId="1505" xr:uid="{00000000-0005-0000-0000-000096050000}"/>
    <cellStyle name="_PercentSpace_Essbase pull_HSG Consol_prod suite_revised for 7+5FC v2" xfId="1506" xr:uid="{00000000-0005-0000-0000-000097050000}"/>
    <cellStyle name="_PercentSpace_Est Stretch" xfId="1507" xr:uid="{00000000-0005-0000-0000-000098050000}"/>
    <cellStyle name="_PercentSpace_Federal NOL" xfId="1508" xr:uid="{00000000-0005-0000-0000-000099050000}"/>
    <cellStyle name="_PercentSpace_Financial Review 10.02.07" xfId="1509" xr:uid="{00000000-0005-0000-0000-00009A050000}"/>
    <cellStyle name="_PercentSpace_Financial Review 8.22.07" xfId="1510" xr:uid="{00000000-0005-0000-0000-00009B050000}"/>
    <cellStyle name="_PercentSpace_Financial Review 8.25.07" xfId="1511" xr:uid="{00000000-0005-0000-0000-00009C050000}"/>
    <cellStyle name="_PercentSpace_Financial Slides" xfId="1512" xr:uid="{00000000-0005-0000-0000-00009D050000}"/>
    <cellStyle name="_PercentSpace_First Health Group Detailed Screen 10.14.04" xfId="1513" xr:uid="{00000000-0005-0000-0000-00009E050000}"/>
    <cellStyle name="_PercentSpace_First Health Model_10_05_04" xfId="1514" xr:uid="{00000000-0005-0000-0000-00009F050000}"/>
    <cellStyle name="_PercentSpace_FTEs PS 5+7" xfId="1515" xr:uid="{00000000-0005-0000-0000-0000A0050000}"/>
    <cellStyle name="_PercentSpace_Gap Analysis" xfId="1516" xr:uid="{00000000-0005-0000-0000-0000A1050000}"/>
    <cellStyle name="_PercentSpace_GBS Bi_Weekly 02-06-08" xfId="1517" xr:uid="{00000000-0005-0000-0000-0000A2050000}"/>
    <cellStyle name="_PercentSpace_GIS_SCS Cost Control" xfId="1518" xr:uid="{00000000-0005-0000-0000-0000A3050000}"/>
    <cellStyle name="_PercentSpace_GM" xfId="1519" xr:uid="{00000000-0005-0000-0000-0000A4050000}"/>
    <cellStyle name="_PercentSpace_HCDS Exec Summary_v2" xfId="1520" xr:uid="{00000000-0005-0000-0000-0000A5050000}"/>
    <cellStyle name="_PercentSpace_HCDS FTE 5+7 by month" xfId="1521" xr:uid="{00000000-0005-0000-0000-0000A6050000}"/>
    <cellStyle name="_PercentSpace_HCDS Revenue Rollforward (HCDS)" xfId="1522" xr:uid="{00000000-0005-0000-0000-0000A7050000}"/>
    <cellStyle name="_PercentSpace_HD Comps" xfId="1523" xr:uid="{00000000-0005-0000-0000-0000A8050000}"/>
    <cellStyle name="_PercentSpace_Health Dialog Private Screen 12.13.04" xfId="1524" xr:uid="{00000000-0005-0000-0000-0000A9050000}"/>
    <cellStyle name="_PercentSpace_HNT Screen 04.20.05" xfId="1525" xr:uid="{00000000-0005-0000-0000-0000AA050000}"/>
    <cellStyle name="_PercentSpace_HNT Screen 5.7.04" xfId="1526" xr:uid="{00000000-0005-0000-0000-0000AB050000}"/>
    <cellStyle name="_PercentSpace_HNT Screen 6.16.04" xfId="1527" xr:uid="{00000000-0005-0000-0000-0000AC050000}"/>
    <cellStyle name="_PercentSpace_HSG 2008 Budget Bridge - KLD3" xfId="1528" xr:uid="{00000000-0005-0000-0000-0000AD050000}"/>
    <cellStyle name="_PercentSpace_HSG quarterly" xfId="1529" xr:uid="{00000000-0005-0000-0000-0000AE050000}"/>
    <cellStyle name="_PercentSpace_Int-Ext-EWD - GBS V2" xfId="1530" xr:uid="{00000000-0005-0000-0000-0000AF050000}"/>
    <cellStyle name="_PercentSpace_John Way New and Improved GM Analysis_2009@ 2+10" xfId="1531" xr:uid="{00000000-0005-0000-0000-0000B0050000}"/>
    <cellStyle name="_PercentSpace_Known Rev - Gap Rept 20071102" xfId="1532" xr:uid="{00000000-0005-0000-0000-0000B1050000}"/>
    <cellStyle name="_PercentSpace_lbo_short_form" xfId="1533" xr:uid="{00000000-0005-0000-0000-0000B2050000}"/>
    <cellStyle name="_PercentSpace_Magellan Screen 03.08.05" xfId="1534" xr:uid="{00000000-0005-0000-0000-0000B3050000}"/>
    <cellStyle name="_PercentSpace_Magellan Screen 12.20.04" xfId="1535" xr:uid="{00000000-0005-0000-0000-0000B4050000}"/>
    <cellStyle name="_PercentSpace_Magellan Screen 12.21.04 KJR" xfId="1536" xr:uid="{00000000-0005-0000-0000-0000B5050000}"/>
    <cellStyle name="_PercentSpace_May 2007 Product Reporting - HCDS" xfId="1537" xr:uid="{00000000-0005-0000-0000-0000B6050000}"/>
    <cellStyle name="_PercentSpace_McKesson Screen 1.07.05" xfId="1538" xr:uid="{00000000-0005-0000-0000-0000B7050000}"/>
    <cellStyle name="_PercentSpace_McKesson Screen 1.31.05" xfId="1539" xr:uid="{00000000-0005-0000-0000-0000B8050000}"/>
    <cellStyle name="_PercentSpace_McKesson Screen 4.20.05" xfId="1540" xr:uid="{00000000-0005-0000-0000-0000B9050000}"/>
    <cellStyle name="_PercentSpace_Medicaid" xfId="1541" xr:uid="{00000000-0005-0000-0000-0000BA050000}"/>
    <cellStyle name="_PercentSpace_Medicaid Comps" xfId="1542" xr:uid="{00000000-0005-0000-0000-0000BB050000}"/>
    <cellStyle name="_PercentSpace_Membership" xfId="1543" xr:uid="{00000000-0005-0000-0000-0000BC050000}"/>
    <cellStyle name="_PercentSpace_Membership Analysis 12.13.04" xfId="1544" xr:uid="{00000000-0005-0000-0000-0000BD050000}"/>
    <cellStyle name="_PercentSpace_model for lehman 19jul02" xfId="1545" xr:uid="{00000000-0005-0000-0000-0000BE050000}"/>
    <cellStyle name="_PercentSpace_New Mexico Tax Issue 02.15.05" xfId="1546" xr:uid="{00000000-0005-0000-0000-0000BF050000}"/>
    <cellStyle name="_PercentSpace_NOL Benefit" xfId="1547" xr:uid="{00000000-0005-0000-0000-0000C0050000}"/>
    <cellStyle name="_PercentSpace_OptumHealth ACR Targets_110607v2" xfId="1548" xr:uid="{00000000-0005-0000-0000-0000C1050000}"/>
    <cellStyle name="_PercentSpace_Ovations 2+10 Impacts_03.27.08" xfId="1549" xr:uid="{00000000-0005-0000-0000-0000C2050000}"/>
    <cellStyle name="_PercentSpace_Ovations Program Template" xfId="1550" xr:uid="{00000000-0005-0000-0000-0000C3050000}"/>
    <cellStyle name="_PercentSpace_P&amp;L Sched" xfId="1551" xr:uid="{00000000-0005-0000-0000-0000C4050000}"/>
    <cellStyle name="_PercentSpace_PacifiCare Health Systems Screening Analysis 02.04.05" xfId="1552" xr:uid="{00000000-0005-0000-0000-0000C5050000}"/>
    <cellStyle name="_PercentSpace_PacifiCare Health Systems Screening Analysis 11.22.04" xfId="1553" xr:uid="{00000000-0005-0000-0000-0000C6050000}"/>
    <cellStyle name="_PercentSpace_Page 11 - Operating Costs" xfId="1554" xr:uid="{00000000-0005-0000-0000-0000C7050000}"/>
    <cellStyle name="_PercentSpace_PHS P&amp;L Membership and Multiple Comparison 11.22.04" xfId="1555" xr:uid="{00000000-0005-0000-0000-0000C8050000}"/>
    <cellStyle name="_PercentSpace_pi5" xfId="1556" xr:uid="{00000000-0005-0000-0000-0000C9050000}"/>
    <cellStyle name="_PercentSpace_pi5_Report 3" xfId="1557" xr:uid="{00000000-0005-0000-0000-0000CA050000}"/>
    <cellStyle name="_PercentSpace_pi5_Sheet2" xfId="1558" xr:uid="{00000000-0005-0000-0000-0000CB050000}"/>
    <cellStyle name="_PercentSpace_pi5_Sheet3" xfId="1559" xr:uid="{00000000-0005-0000-0000-0000CC050000}"/>
    <cellStyle name="_PercentSpace_Pierce County 2+10 revenue forecast SFO" xfId="1560" xr:uid="{00000000-0005-0000-0000-0000CD050000}"/>
    <cellStyle name="_PercentSpace_Pierce County PL 5+7 Pierce Sch A_V4" xfId="1561" xr:uid="{00000000-0005-0000-0000-0000CE050000}"/>
    <cellStyle name="_PercentSpace_Pipeline Rollforward_HSG" xfId="1562" xr:uid="{00000000-0005-0000-0000-0000CF050000}"/>
    <cellStyle name="_PercentSpace_PL Rollforward Template" xfId="1563" xr:uid="{00000000-0005-0000-0000-0000D0050000}"/>
    <cellStyle name="_PercentSpace_PL Summ-Detail_2007" xfId="1564" xr:uid="{00000000-0005-0000-0000-0000D1050000}"/>
    <cellStyle name="_PercentSpace_Productivity Docs" xfId="1565" xr:uid="{00000000-0005-0000-0000-0000D2050000}"/>
    <cellStyle name="_PercentSpace_Public Comps 10.27.04 (Updates)" xfId="1566" xr:uid="{00000000-0005-0000-0000-0000D3050000}"/>
    <cellStyle name="_PercentSpace_Public Comps 11.11.04.2005 Versionxls" xfId="1567" xr:uid="{00000000-0005-0000-0000-0000D4050000}"/>
    <cellStyle name="_PercentSpace_Public Comps 4.2.04" xfId="1568" xr:uid="{00000000-0005-0000-0000-0000D5050000}"/>
    <cellStyle name="_PercentSpace_Revised Downside Case 25 July" xfId="1569" xr:uid="{00000000-0005-0000-0000-0000D6050000}"/>
    <cellStyle name="_PercentSpace_Risk Responsibility Matrix 8.13.04" xfId="1570" xr:uid="{00000000-0005-0000-0000-0000D7050000}"/>
    <cellStyle name="_PercentSpace_Screening Tool - CHA 12.18.05" xfId="1571" xr:uid="{00000000-0005-0000-0000-0000D8050000}"/>
    <cellStyle name="_PercentSpace_SCS 7+5 Capital FCST Template" xfId="1572" xr:uid="{00000000-0005-0000-0000-0000D9050000}"/>
    <cellStyle name="_PercentSpace_SKM Valuation - Consideration Analysis 02.24.05" xfId="1573" xr:uid="{00000000-0005-0000-0000-0000DA050000}"/>
    <cellStyle name="_PercentSpace_SLT Finance Slides_081807" xfId="1574" xr:uid="{00000000-0005-0000-0000-0000DB050000}"/>
    <cellStyle name="_PercentSpace_Status Update Fender 8.02.06" xfId="1575" xr:uid="{00000000-0005-0000-0000-0000DC050000}"/>
    <cellStyle name="_PercentSpace_Supplemental Schedules 1+11 FCST" xfId="1576" xr:uid="{00000000-0005-0000-0000-0000DD050000}"/>
    <cellStyle name="_PercentSpace_Supplemental Schedules UPDATE" xfId="1577" xr:uid="{00000000-0005-0000-0000-0000DE050000}"/>
    <cellStyle name="_PercentSpace_surbid4 cloture" xfId="1578" xr:uid="{00000000-0005-0000-0000-0000DF050000}"/>
    <cellStyle name="_PercentSpace_surbid4 cloture_1" xfId="1579" xr:uid="{00000000-0005-0000-0000-0000E0050000}"/>
    <cellStyle name="_PercentSpace_surbid4 cloture_1_noos 2001 results 11jul01" xfId="1580" xr:uid="{00000000-0005-0000-0000-0000E1050000}"/>
    <cellStyle name="_PercentSpace_surbid4 cloture_noos 2001 results 11jul01" xfId="1581" xr:uid="{00000000-0005-0000-0000-0000E2050000}"/>
    <cellStyle name="_PercentSpace_tropicos5" xfId="1582" xr:uid="{00000000-0005-0000-0000-0000E3050000}"/>
    <cellStyle name="_PercentSpace_Tsunami Comps 11.23.04 v2" xfId="1583" xr:uid="{00000000-0005-0000-0000-0000E4050000}"/>
    <cellStyle name="_PercentSpace_Tsunami Comps2" xfId="1584" xr:uid="{00000000-0005-0000-0000-0000E5050000}"/>
    <cellStyle name="_PercentSpace_TZIX Screen 05.07.04" xfId="1585" xr:uid="{00000000-0005-0000-0000-0000E6050000}"/>
    <cellStyle name="_PercentSpace_UBH Bi-Weekly 110107_10+2" xfId="1586" xr:uid="{00000000-0005-0000-0000-0000E7050000}"/>
    <cellStyle name="_PercentSpace_voice1.xls Chart 1" xfId="1587" xr:uid="{00000000-0005-0000-0000-0000E8050000}"/>
    <cellStyle name="_PercentSpace_Walgreen Co Screen 03.14.05" xfId="1588" xr:uid="{00000000-0005-0000-0000-0000E9050000}"/>
    <cellStyle name="_PercentSpace_WebMD Screen 01.08.05" xfId="1589" xr:uid="{00000000-0005-0000-0000-0000EA050000}"/>
    <cellStyle name="_PercentSpace_WebMD Screen 01.10.05" xfId="1590" xr:uid="{00000000-0005-0000-0000-0000EB050000}"/>
    <cellStyle name="_PercentSpace_Wellness 2007 5+7 Forecast" xfId="1591" xr:uid="{00000000-0005-0000-0000-0000EC050000}"/>
    <cellStyle name="_PercentSpace_Worksheet in 2008 Business Plan Review Template_final" xfId="1592" xr:uid="{00000000-0005-0000-0000-0000ED050000}"/>
    <cellStyle name="_PercentSpace_Worksheet in Supplemental Presentation" xfId="1593" xr:uid="{00000000-0005-0000-0000-0000EE050000}"/>
    <cellStyle name="_Pierce County PL 5+7 Pierce Sch A_V4" xfId="1594" xr:uid="{00000000-0005-0000-0000-0000EF050000}"/>
    <cellStyle name="_Pierce County PL 5+7 Pierce Sch A_V4_Report 3" xfId="1595" xr:uid="{00000000-0005-0000-0000-0000F0050000}"/>
    <cellStyle name="_Pierce County PL 5+7 Pierce Sch A_V4_Sheet2" xfId="1596" xr:uid="{00000000-0005-0000-0000-0000F1050000}"/>
    <cellStyle name="_Pierce County PL 5+7 Pierce Sch A_V4_Sheet3" xfId="1597" xr:uid="{00000000-0005-0000-0000-0000F2050000}"/>
    <cellStyle name="_Pierce County WA Pricing 10-30-08 Final" xfId="1598" xr:uid="{00000000-0005-0000-0000-0000F3050000}"/>
    <cellStyle name="_Pierce County WA Pricing 10-30-08 Final_Report 3" xfId="1599" xr:uid="{00000000-0005-0000-0000-0000F4050000}"/>
    <cellStyle name="_Pierce County WA Pricing 10-30-08 Final_Sheet2" xfId="1600" xr:uid="{00000000-0005-0000-0000-0000F5050000}"/>
    <cellStyle name="_Pierce County WA Pricing 10-30-08 Final_Sheet3" xfId="1601" xr:uid="{00000000-0005-0000-0000-0000F6050000}"/>
    <cellStyle name="_Pierce County WA Pricing 9-24-09 Rev Staff" xfId="1602" xr:uid="{00000000-0005-0000-0000-0000F7050000}"/>
    <cellStyle name="_Pierce County WA Pricing 9-24-09 Rev Staff_Report 3" xfId="1603" xr:uid="{00000000-0005-0000-0000-0000F8050000}"/>
    <cellStyle name="_Pierce County WA Pricing 9-24-09 Rev Staff_Sheet2" xfId="1604" xr:uid="{00000000-0005-0000-0000-0000F9050000}"/>
    <cellStyle name="_Pierce County WA Pricing 9-24-09 Rev Staff_Sheet3" xfId="1605" xr:uid="{00000000-0005-0000-0000-0000FA050000}"/>
    <cellStyle name="_Pierce Pricing Revised P&amp;L 2-11-09" xfId="1606" xr:uid="{00000000-0005-0000-0000-0000FB050000}"/>
    <cellStyle name="_Pierce Pricing Revised P&amp;L 2-11-09_Report 3" xfId="1607" xr:uid="{00000000-0005-0000-0000-0000FC050000}"/>
    <cellStyle name="_Pierce Pricing Revised P&amp;L 2-11-09_Sheet2" xfId="1608" xr:uid="{00000000-0005-0000-0000-0000FD050000}"/>
    <cellStyle name="_Pierce Pricing Revised P&amp;L 2-11-09_Sheet3" xfId="1609" xr:uid="{00000000-0005-0000-0000-0000FE050000}"/>
    <cellStyle name="_Prelim Department Mapping_4" xfId="1610" xr:uid="{00000000-0005-0000-0000-0000FF050000}"/>
    <cellStyle name="_Prelim Department Mapping_4_Report 3" xfId="1611" xr:uid="{00000000-0005-0000-0000-000000060000}"/>
    <cellStyle name="_Prelim Department Mapping_4_Sheet2" xfId="1612" xr:uid="{00000000-0005-0000-0000-000001060000}"/>
    <cellStyle name="_Prelim Department Mapping_4_Sheet3" xfId="1613" xr:uid="{00000000-0005-0000-0000-000002060000}"/>
    <cellStyle name="_Productivity" xfId="1614" xr:uid="{00000000-0005-0000-0000-000003060000}"/>
    <cellStyle name="_Productivity_Report 3" xfId="1615" xr:uid="{00000000-0005-0000-0000-000004060000}"/>
    <cellStyle name="_Productivity_Sheet2" xfId="1616" xr:uid="{00000000-0005-0000-0000-000005060000}"/>
    <cellStyle name="_Productivity_Sheet3" xfId="1617" xr:uid="{00000000-0005-0000-0000-000006060000}"/>
    <cellStyle name="_PS 9.0 Exp Review" xfId="1618" xr:uid="{00000000-0005-0000-0000-000007060000}"/>
    <cellStyle name="_PS 9.0 Exp Review_Report 3" xfId="1619" xr:uid="{00000000-0005-0000-0000-000008060000}"/>
    <cellStyle name="_PS 9.0 Exp Review_Sheet2" xfId="1620" xr:uid="{00000000-0005-0000-0000-000009060000}"/>
    <cellStyle name="_PS 9.0 Exp Review_Sheet3" xfId="1621" xr:uid="{00000000-0005-0000-0000-00000A060000}"/>
    <cellStyle name="_PS staff rprtng line 2009" xfId="1622" xr:uid="{00000000-0005-0000-0000-00000B060000}"/>
    <cellStyle name="_PS staff rprtng line 2009_Report 3" xfId="1623" xr:uid="{00000000-0005-0000-0000-00000C060000}"/>
    <cellStyle name="_PS staff rprtng line 2009_Sheet2" xfId="1624" xr:uid="{00000000-0005-0000-0000-00000D060000}"/>
    <cellStyle name="_PS staff rprtng line 2009_Sheet3" xfId="1625" xr:uid="{00000000-0005-0000-0000-00000E060000}"/>
    <cellStyle name="_Renewal Status List - UBH w EAP 080926" xfId="1626" xr:uid="{00000000-0005-0000-0000-00000F060000}"/>
    <cellStyle name="_Renewal Status List - UBH w EAP 080926_Report 3" xfId="1627" xr:uid="{00000000-0005-0000-0000-000010060000}"/>
    <cellStyle name="_Renewal Status List - UBH w EAP 080926_Sheet2" xfId="1628" xr:uid="{00000000-0005-0000-0000-000011060000}"/>
    <cellStyle name="_Renewal Status List - UBH w EAP 080926_Sheet3" xfId="1629" xr:uid="{00000000-0005-0000-0000-000012060000}"/>
    <cellStyle name="_Revenue Summary 06-07-08" xfId="1630" xr:uid="{00000000-0005-0000-0000-000013060000}"/>
    <cellStyle name="_Revenue Summary 06-07-08_Report 3" xfId="1631" xr:uid="{00000000-0005-0000-0000-000014060000}"/>
    <cellStyle name="_Revenue Summary 06-07-08_Sheet2" xfId="1632" xr:uid="{00000000-0005-0000-0000-000015060000}"/>
    <cellStyle name="_Revenue Summary 06-07-08_Sheet3" xfId="1633" xr:uid="{00000000-0005-0000-0000-000016060000}"/>
    <cellStyle name="_SCS 5+7 BU Capital tempate" xfId="1634" xr:uid="{00000000-0005-0000-0000-000017060000}"/>
    <cellStyle name="_SCS 5+7 BU Capital tempate_Report 3" xfId="1635" xr:uid="{00000000-0005-0000-0000-000018060000}"/>
    <cellStyle name="_SCS 5+7 BU Capital tempate_Sheet2" xfId="1636" xr:uid="{00000000-0005-0000-0000-000019060000}"/>
    <cellStyle name="_SCS 5+7 BU Capital tempate_Sheet3" xfId="1637" xr:uid="{00000000-0005-0000-0000-00001A060000}"/>
    <cellStyle name="_SCS 7+5 Capital FCST Template" xfId="1638" xr:uid="{00000000-0005-0000-0000-00001B060000}"/>
    <cellStyle name="_SCS 7+5 Capital FCST Template_Report 3" xfId="1639" xr:uid="{00000000-0005-0000-0000-00001C060000}"/>
    <cellStyle name="_SCS 7+5 Capital FCST Template_Sheet2" xfId="1640" xr:uid="{00000000-0005-0000-0000-00001D060000}"/>
    <cellStyle name="_SCS 7+5 Capital FCST Template_Sheet3" xfId="1641" xr:uid="{00000000-0005-0000-0000-00001E060000}"/>
    <cellStyle name="_Sep PS Ext Rev" xfId="1642" xr:uid="{00000000-0005-0000-0000-00001F060000}"/>
    <cellStyle name="_Sep PS Ext Rev_Report 3" xfId="1643" xr:uid="{00000000-0005-0000-0000-000020060000}"/>
    <cellStyle name="_Sep PS Ext Rev_Sheet2" xfId="1644" xr:uid="{00000000-0005-0000-0000-000021060000}"/>
    <cellStyle name="_Sep PS Ext Rev_Sheet3" xfId="1645" xr:uid="{00000000-0005-0000-0000-000022060000}"/>
    <cellStyle name="_September 2008 FLASH_Updated for Actual_WD3 AM" xfId="1646" xr:uid="{00000000-0005-0000-0000-000023060000}"/>
    <cellStyle name="_September 2008 FLASH_Updated for Actual_WD3 AM_Report 3" xfId="1647" xr:uid="{00000000-0005-0000-0000-000024060000}"/>
    <cellStyle name="_September 2008 FLASH_Updated for Actual_WD3 AM_Sheet2" xfId="1648" xr:uid="{00000000-0005-0000-0000-000025060000}"/>
    <cellStyle name="_September 2008 FLASH_Updated for Actual_WD3 AM_Sheet3" xfId="1649" xr:uid="{00000000-0005-0000-0000-000026060000}"/>
    <cellStyle name="_Staffing Deep Dive" xfId="1650" xr:uid="{00000000-0005-0000-0000-000027060000}"/>
    <cellStyle name="_Staffing Deep Dive_Report 3" xfId="1651" xr:uid="{00000000-0005-0000-0000-000028060000}"/>
    <cellStyle name="_Staffing Deep Dive_Sheet2" xfId="1652" xr:uid="{00000000-0005-0000-0000-000029060000}"/>
    <cellStyle name="_Staffing Deep Dive_Sheet3" xfId="1653" xr:uid="{00000000-0005-0000-0000-00002A060000}"/>
    <cellStyle name="_Story_LBOModel_24" xfId="1654" xr:uid="{00000000-0005-0000-0000-00002B060000}"/>
    <cellStyle name="_Story_LBOModel_24_Report 3" xfId="1655" xr:uid="{00000000-0005-0000-0000-00002C060000}"/>
    <cellStyle name="_Story_LBOModel_24_Sheet2" xfId="1656" xr:uid="{00000000-0005-0000-0000-00002D060000}"/>
    <cellStyle name="_Story_LBOModel_24_Sheet3" xfId="1657" xr:uid="{00000000-0005-0000-0000-00002E060000}"/>
    <cellStyle name="_SubHeading" xfId="1658" xr:uid="{00000000-0005-0000-0000-00002F060000}"/>
    <cellStyle name="_SubHeading_0+12 Care Solutions WD7 1.10.08 v3 - to SCS" xfId="1659" xr:uid="{00000000-0005-0000-0000-000030060000}"/>
    <cellStyle name="_SubHeading_0+12 Forecast" xfId="1660" xr:uid="{00000000-0005-0000-0000-000031060000}"/>
    <cellStyle name="_SubHeading_0+12 HSG FINAL" xfId="1661" xr:uid="{00000000-0005-0000-0000-000032060000}"/>
    <cellStyle name="_SubHeading_10+2 Rollforward template" xfId="1662" xr:uid="{00000000-0005-0000-0000-000033060000}"/>
    <cellStyle name="_SubHeading_2007 3+9 - Supplemental Schedules" xfId="1663" xr:uid="{00000000-0005-0000-0000-000034060000}"/>
    <cellStyle name="_SubHeading_2007 3+9 Forecast - Disease Solutions V4" xfId="1664" xr:uid="{00000000-0005-0000-0000-000035060000}"/>
    <cellStyle name="_SubHeading_2007 3+9 Margins" xfId="1665" xr:uid="{00000000-0005-0000-0000-000036060000}"/>
    <cellStyle name="_SubHeading_2007 3+9 SUMMARY" xfId="1666" xr:uid="{00000000-0005-0000-0000-000037060000}"/>
    <cellStyle name="_SubHeading_2007 3+9 SUMMARY 04.14.07" xfId="1667" xr:uid="{00000000-0005-0000-0000-000038060000}"/>
    <cellStyle name="_SubHeading_2007 5+7 - Supplemental Schedules (v3)" xfId="1668" xr:uid="{00000000-0005-0000-0000-000039060000}"/>
    <cellStyle name="_SubHeading_2007 5+7 SUMMARY" xfId="1669" xr:uid="{00000000-0005-0000-0000-00003A060000}"/>
    <cellStyle name="_SubHeading_2007 7+5 - Supplemental Schedules" xfId="1670" xr:uid="{00000000-0005-0000-0000-00003B060000}"/>
    <cellStyle name="_SubHeading_2007 7+5 Revenue Rollforward (URN)" xfId="1671" xr:uid="{00000000-0005-0000-0000-00003C060000}"/>
    <cellStyle name="_SubHeading_2007 9+3 Analysis_AP" xfId="1672" xr:uid="{00000000-0005-0000-0000-00003D060000}"/>
    <cellStyle name="_SubHeading_2007 Budget - Supplemental Schedules" xfId="1673" xr:uid="{00000000-0005-0000-0000-00003E060000}"/>
    <cellStyle name="_SubHeading_2007 Revenue Rollforward - HCDS - 10-18-07" xfId="1674" xr:uid="{00000000-0005-0000-0000-00003F060000}"/>
    <cellStyle name="_SubHeading_2007 Revenue Rollforward - HCDS - 11-02-07" xfId="1675" xr:uid="{00000000-0005-0000-0000-000040060000}"/>
    <cellStyle name="_SubHeading_2007_2008_Growth_Slides_11_02" xfId="1676" xr:uid="{00000000-0005-0000-0000-000041060000}"/>
    <cellStyle name="_SubHeading_2008 @ 10+2 FCST" xfId="1677" xr:uid="{00000000-0005-0000-0000-000042060000}"/>
    <cellStyle name="_SubHeading_2008 7+5 Revenue Rollforward (URN)" xfId="1678" xr:uid="{00000000-0005-0000-0000-000043060000}"/>
    <cellStyle name="_SubHeading_2008 Bi weekly Template" xfId="1679" xr:uid="{00000000-0005-0000-0000-000044060000}"/>
    <cellStyle name="_SubHeading_2008 Bi-weekly SHS Best Est. &amp; Rev Rfwd 7-19-07" xfId="1680" xr:uid="{00000000-0005-0000-0000-000045060000}"/>
    <cellStyle name="_SubHeading_2008 Bi-weekly SHS Best Est. &amp; Rev Rfwd 7-26-07" xfId="1681" xr:uid="{00000000-0005-0000-0000-000046060000}"/>
    <cellStyle name="_SubHeading_2008 Bi-weekly SHS Best Est. Rev Rfwd 11-02-07" xfId="1682" xr:uid="{00000000-0005-0000-0000-000047060000}"/>
    <cellStyle name="_SubHeading_2008 Executive Summary" xfId="1683" xr:uid="{00000000-0005-0000-0000-000048060000}"/>
    <cellStyle name="_SubHeading_2008 HCDS Exec Summary" xfId="1684" xr:uid="{00000000-0005-0000-0000-000049060000}"/>
    <cellStyle name="_SubHeading_2008 Pipeline Rollforward_HSG" xfId="1685" xr:uid="{00000000-0005-0000-0000-00004A060000}"/>
    <cellStyle name="_SubHeading_2008 Revenue Target 8-17-07 for Heather" xfId="1686" xr:uid="{00000000-0005-0000-0000-00004B060000}"/>
    <cellStyle name="_SubHeading_2008 Summary Detail - Dawn and John P." xfId="1687" xr:uid="{00000000-0005-0000-0000-00004C060000}"/>
    <cellStyle name="_SubHeading_2008 UBH Best Est  Roll 10+2 080131" xfId="1688" xr:uid="{00000000-0005-0000-0000-00004D060000}"/>
    <cellStyle name="_SubHeading_2008 UPLOAD Template EXTERNAL (10+2)" xfId="1689" xr:uid="{00000000-0005-0000-0000-00004E060000}"/>
    <cellStyle name="_SubHeading_2008-04 Power Point Load" xfId="1690" xr:uid="{00000000-0005-0000-0000-00004F060000}"/>
    <cellStyle name="_SubHeading_2009 2+10 Fcst Template - Schedules A-D.xls;F.xls;H.xls;M-Q use this file" xfId="1691" xr:uid="{00000000-0005-0000-0000-000050060000}"/>
    <cellStyle name="_SubHeading_2009-02 Power Point Load" xfId="1692" xr:uid="{00000000-0005-0000-0000-000051060000}"/>
    <cellStyle name="_SubHeading_2010 2+10_GM FCST" xfId="1693" xr:uid="{00000000-0005-0000-0000-000052060000}"/>
    <cellStyle name="_SubHeading_3+9 known-gap highlevel v4" xfId="1694" xr:uid="{00000000-0005-0000-0000-000053060000}"/>
    <cellStyle name="_SubHeading_3+9 Revenue Forecasting tool - essbase based" xfId="1695" xr:uid="{00000000-0005-0000-0000-000054060000}"/>
    <cellStyle name="_SubHeading_5+7 Preview" xfId="1696" xr:uid="{00000000-0005-0000-0000-000055060000}"/>
    <cellStyle name="_SubHeading_560" xfId="1697" xr:uid="{00000000-0005-0000-0000-000056060000}"/>
    <cellStyle name="_SubHeading_7+5 Int-Ewd-Ext" xfId="1698" xr:uid="{00000000-0005-0000-0000-000057060000}"/>
    <cellStyle name="_SubHeading_7+5 Pipeline Rollforward (ACN)" xfId="1699" xr:uid="{00000000-0005-0000-0000-000058060000}"/>
    <cellStyle name="_SubHeading_7-19-07 SHS CEO Report Final Expanded View" xfId="1700" xr:uid="{00000000-0005-0000-0000-000059060000}"/>
    <cellStyle name="_SubHeading_9+3_Budget Forecast Timeline v2." xfId="1701" xr:uid="{00000000-0005-0000-0000-00005A060000}"/>
    <cellStyle name="_SubHeading_A9" xfId="1702" xr:uid="{00000000-0005-0000-0000-00005B060000}"/>
    <cellStyle name="_SubHeading_asian companies" xfId="1703" xr:uid="{00000000-0005-0000-0000-00005C060000}"/>
    <cellStyle name="_SubHeading_Bi weekly rollforward 11 1 07v2" xfId="1704" xr:uid="{00000000-0005-0000-0000-00005D060000}"/>
    <cellStyle name="_SubHeading_Bi weekly rollforward 11 29 08 w DV updates" xfId="1705" xr:uid="{00000000-0005-0000-0000-00005E060000}"/>
    <cellStyle name="_SubHeading_Bi weekly rollforward 12-13-07" xfId="1706" xr:uid="{00000000-0005-0000-0000-00005F060000}"/>
    <cellStyle name="_SubHeading_Bi weekly rollforward 1-24-08" xfId="1707" xr:uid="{00000000-0005-0000-0000-000060060000}"/>
    <cellStyle name="_SubHeading_Bi weekly rollforward 1-9-08" xfId="1708" xr:uid="{00000000-0005-0000-0000-000061060000}"/>
    <cellStyle name="_SubHeading_Bi weekly rollforward 8.16.07 v1" xfId="1709" xr:uid="{00000000-0005-0000-0000-000062060000}"/>
    <cellStyle name="_SubHeading_Big Customer PL 8+4 Pierce Sch A_V1" xfId="1710" xr:uid="{00000000-0005-0000-0000-000063060000}"/>
    <cellStyle name="_SubHeading_Bi-weekly SHS Best Est. Rev Rfwd 7-05-07" xfId="1711" xr:uid="{00000000-0005-0000-0000-000064060000}"/>
    <cellStyle name="_SubHeading_Bi-weekly SHS Best Est. Rev Rfwd 7-26-07 Final" xfId="1712" xr:uid="{00000000-0005-0000-0000-000065060000}"/>
    <cellStyle name="_SubHeading_Biweekly with Hansen model" xfId="1713" xr:uid="{00000000-0005-0000-0000-000066060000}"/>
    <cellStyle name="_SubHeading_Book1" xfId="1714" xr:uid="{00000000-0005-0000-0000-000067060000}"/>
    <cellStyle name="_SubHeading_Book2" xfId="1715" xr:uid="{00000000-0005-0000-0000-000068060000}"/>
    <cellStyle name="_SubHeading_Bridge - 2008 Revenue Bud" xfId="1716" xr:uid="{00000000-0005-0000-0000-000069060000}"/>
    <cellStyle name="_SubHeading_CER (41270)" xfId="1717" xr:uid="{00000000-0005-0000-0000-00006A060000}"/>
    <cellStyle name="_SubHeading_Cost Savings 5+7" xfId="1718" xr:uid="{00000000-0005-0000-0000-00006B060000}"/>
    <cellStyle name="_SubHeading_Dental 2008-2010 best estimate model 3+9 version 4-9-07" xfId="1719" xr:uid="{00000000-0005-0000-0000-00006C060000}"/>
    <cellStyle name="_SubHeading_Emp-Pay-PS 2006-2007-2008v4" xfId="1720" xr:uid="{00000000-0005-0000-0000-00006D060000}"/>
    <cellStyle name="_SubHeading_Essbase load Rev Mem COC by Channel &amp; Customer" xfId="1721" xr:uid="{00000000-0005-0000-0000-00006E060000}"/>
    <cellStyle name="_SubHeading_Essbase pull_HSG Consol_prod suite_revised for 7+5FC v2" xfId="1722" xr:uid="{00000000-0005-0000-0000-00006F060000}"/>
    <cellStyle name="_SubHeading_Est Stretch" xfId="1723" xr:uid="{00000000-0005-0000-0000-000070060000}"/>
    <cellStyle name="_SubHeading_Financial Review 10.02.07" xfId="1724" xr:uid="{00000000-0005-0000-0000-000071060000}"/>
    <cellStyle name="_SubHeading_Financial Review 8.22.07" xfId="1725" xr:uid="{00000000-0005-0000-0000-000072060000}"/>
    <cellStyle name="_SubHeading_Financial Review 8.25.07" xfId="1726" xr:uid="{00000000-0005-0000-0000-000073060000}"/>
    <cellStyle name="_SubHeading_Financial Slides" xfId="1727" xr:uid="{00000000-0005-0000-0000-000074060000}"/>
    <cellStyle name="_SubHeading_FTEs PS 5+7" xfId="1728" xr:uid="{00000000-0005-0000-0000-000075060000}"/>
    <cellStyle name="_SubHeading_Gap Analysis" xfId="1729" xr:uid="{00000000-0005-0000-0000-000076060000}"/>
    <cellStyle name="_SubHeading_GBS Bi_Weekly 02-06-08" xfId="1730" xr:uid="{00000000-0005-0000-0000-000077060000}"/>
    <cellStyle name="_SubHeading_GIS_SCS Cost Control" xfId="1731" xr:uid="{00000000-0005-0000-0000-000078060000}"/>
    <cellStyle name="_SubHeading_GM" xfId="1732" xr:uid="{00000000-0005-0000-0000-000079060000}"/>
    <cellStyle name="_SubHeading_HCDS Exec Summary_v2" xfId="1733" xr:uid="{00000000-0005-0000-0000-00007A060000}"/>
    <cellStyle name="_SubHeading_HCDS FTE 5+7 by month" xfId="1734" xr:uid="{00000000-0005-0000-0000-00007B060000}"/>
    <cellStyle name="_SubHeading_HCDS Revenue Rollforward (HCDS)" xfId="1735" xr:uid="{00000000-0005-0000-0000-00007C060000}"/>
    <cellStyle name="_SubHeading_HSG 2008 Budget Bridge - KLD3" xfId="1736" xr:uid="{00000000-0005-0000-0000-00007D060000}"/>
    <cellStyle name="_SubHeading_HSG quarterly" xfId="1737" xr:uid="{00000000-0005-0000-0000-00007E060000}"/>
    <cellStyle name="_SubHeading_Int-Ext-EWD - GBS V2" xfId="1738" xr:uid="{00000000-0005-0000-0000-00007F060000}"/>
    <cellStyle name="_SubHeading_John Way New and Improved GM Analysis_2009@ 2+10" xfId="1739" xr:uid="{00000000-0005-0000-0000-000080060000}"/>
    <cellStyle name="_SubHeading_Known Rev - Gap Rept 20071102" xfId="1740" xr:uid="{00000000-0005-0000-0000-000081060000}"/>
    <cellStyle name="_SubHeading_May 2007 Product Reporting - HCDS" xfId="1741" xr:uid="{00000000-0005-0000-0000-000082060000}"/>
    <cellStyle name="_SubHeading_Membership" xfId="1742" xr:uid="{00000000-0005-0000-0000-000083060000}"/>
    <cellStyle name="_SubHeading_OptumHealth ACR Targets_110607v2" xfId="1743" xr:uid="{00000000-0005-0000-0000-000084060000}"/>
    <cellStyle name="_SubHeading_Ovations 2+10 Impacts_03.27.08" xfId="1744" xr:uid="{00000000-0005-0000-0000-000085060000}"/>
    <cellStyle name="_SubHeading_Ovations Program Template" xfId="1745" xr:uid="{00000000-0005-0000-0000-000086060000}"/>
    <cellStyle name="_SubHeading_P&amp;L Sched" xfId="1746" xr:uid="{00000000-0005-0000-0000-000087060000}"/>
    <cellStyle name="_SubHeading_Page 11 - Operating Costs" xfId="1747" xr:uid="{00000000-0005-0000-0000-000088060000}"/>
    <cellStyle name="_SubHeading_Pierce County 2+10 revenue forecast SFO" xfId="1748" xr:uid="{00000000-0005-0000-0000-000089060000}"/>
    <cellStyle name="_SubHeading_Pierce County PL 5+7 Pierce Sch A_V4" xfId="1749" xr:uid="{00000000-0005-0000-0000-00008A060000}"/>
    <cellStyle name="_SubHeading_Pipeline Rollforward_HSG" xfId="1750" xr:uid="{00000000-0005-0000-0000-00008B060000}"/>
    <cellStyle name="_SubHeading_PL Rollforward Template" xfId="1751" xr:uid="{00000000-0005-0000-0000-00008C060000}"/>
    <cellStyle name="_SubHeading_PL Summ-Detail_2007" xfId="1752" xr:uid="{00000000-0005-0000-0000-00008D060000}"/>
    <cellStyle name="_SubHeading_prestemp" xfId="1753" xr:uid="{00000000-0005-0000-0000-00008E060000}"/>
    <cellStyle name="_SubHeading_Productivity Docs" xfId="1754" xr:uid="{00000000-0005-0000-0000-00008F060000}"/>
    <cellStyle name="_SubHeading_SCS 7+5 Capital FCST Template" xfId="1755" xr:uid="{00000000-0005-0000-0000-000090060000}"/>
    <cellStyle name="_SubHeading_SLT Finance Slides_081807" xfId="1756" xr:uid="{00000000-0005-0000-0000-000091060000}"/>
    <cellStyle name="_SubHeading_Supplemental Schedules 1+11 FCST" xfId="1757" xr:uid="{00000000-0005-0000-0000-000092060000}"/>
    <cellStyle name="_SubHeading_Supplemental Schedules UPDATE" xfId="1758" xr:uid="{00000000-0005-0000-0000-000093060000}"/>
    <cellStyle name="_SubHeading_UBH Bi-Weekly 110107_10+2" xfId="1759" xr:uid="{00000000-0005-0000-0000-000094060000}"/>
    <cellStyle name="_SubHeading_Wellness 2007 5+7 Forecast" xfId="1760" xr:uid="{00000000-0005-0000-0000-000095060000}"/>
    <cellStyle name="_SubHeading_Worksheet in 2008 Business Plan Review Template_final" xfId="1761" xr:uid="{00000000-0005-0000-0000-000096060000}"/>
    <cellStyle name="_SubHeading_Worksheet in Supplemental Presentation" xfId="1762" xr:uid="{00000000-0005-0000-0000-000097060000}"/>
    <cellStyle name="_Summary differences consortium-KKR-OC-150402" xfId="1763" xr:uid="{00000000-0005-0000-0000-000098060000}"/>
    <cellStyle name="_Summary differences consortium-KKR-OC-150402_Report 3" xfId="1764" xr:uid="{00000000-0005-0000-0000-000099060000}"/>
    <cellStyle name="_Summary differences consortium-KKR-OC-150402_Sheet2" xfId="1765" xr:uid="{00000000-0005-0000-0000-00009A060000}"/>
    <cellStyle name="_Summary differences consortium-KKR-OC-150402_Sheet3" xfId="1766" xr:uid="{00000000-0005-0000-0000-00009B060000}"/>
    <cellStyle name="_Table" xfId="1767" xr:uid="{00000000-0005-0000-0000-00009C060000}"/>
    <cellStyle name="_Table input" xfId="1768" xr:uid="{00000000-0005-0000-0000-00009D060000}"/>
    <cellStyle name="_Table shaded" xfId="1769" xr:uid="{00000000-0005-0000-0000-00009E060000}"/>
    <cellStyle name="_Table_0+12 Care Solutions WD7 1.10.08 v3 - to SCS" xfId="1770" xr:uid="{00000000-0005-0000-0000-00009F060000}"/>
    <cellStyle name="_Table_0+12 Forecast" xfId="1771" xr:uid="{00000000-0005-0000-0000-0000A0060000}"/>
    <cellStyle name="_Table_0+12 HSG FINAL" xfId="1772" xr:uid="{00000000-0005-0000-0000-0000A1060000}"/>
    <cellStyle name="_Table_10+2 Rollforward template" xfId="1773" xr:uid="{00000000-0005-0000-0000-0000A2060000}"/>
    <cellStyle name="_Table_2007 3+9 - Supplemental Schedules" xfId="1774" xr:uid="{00000000-0005-0000-0000-0000A3060000}"/>
    <cellStyle name="_Table_2007 3+9 - Supplemental Schedules_Bi weekly rollforward 11 29 08 w DV updates" xfId="1775" xr:uid="{00000000-0005-0000-0000-0000A4060000}"/>
    <cellStyle name="_Table_2007 3+9 - Supplemental Schedules_Bi weekly rollforward 12-13-07" xfId="1776" xr:uid="{00000000-0005-0000-0000-0000A5060000}"/>
    <cellStyle name="_Table_2007 3+9 - Supplemental Schedules_Bi weekly rollforward 1-24-08" xfId="1777" xr:uid="{00000000-0005-0000-0000-0000A6060000}"/>
    <cellStyle name="_Table_2007 3+9 - Supplemental Schedules_Bi weekly rollforward 1-9-08" xfId="1778" xr:uid="{00000000-0005-0000-0000-0000A7060000}"/>
    <cellStyle name="_Table_2007 3+9 - Supplemental Schedules_GBS Bi_Weekly 02-06-08" xfId="1779" xr:uid="{00000000-0005-0000-0000-0000A8060000}"/>
    <cellStyle name="_Table_2007 3+9 - Supplemental Schedules_OptumHealth ACR Targets_110607v2" xfId="1780" xr:uid="{00000000-0005-0000-0000-0000A9060000}"/>
    <cellStyle name="_Table_2007 3+9 Forecast - Disease Solutions V4" xfId="1781" xr:uid="{00000000-0005-0000-0000-0000AA060000}"/>
    <cellStyle name="_Table_2007 3+9 Margins" xfId="1782" xr:uid="{00000000-0005-0000-0000-0000AB060000}"/>
    <cellStyle name="_Table_2007 3+9 SUMMARY" xfId="1783" xr:uid="{00000000-0005-0000-0000-0000AC060000}"/>
    <cellStyle name="_Table_2007 3+9 SUMMARY 04.14.07" xfId="1784" xr:uid="{00000000-0005-0000-0000-0000AD060000}"/>
    <cellStyle name="_Table_2007 5+7 - Supplemental Schedules (v3)" xfId="1785" xr:uid="{00000000-0005-0000-0000-0000AE060000}"/>
    <cellStyle name="_Table_2007 5+7 SUMMARY" xfId="1786" xr:uid="{00000000-0005-0000-0000-0000AF060000}"/>
    <cellStyle name="_Table_2007 7+5 - Supplemental Schedules" xfId="1787" xr:uid="{00000000-0005-0000-0000-0000B0060000}"/>
    <cellStyle name="_Table_2007 7+5 Revenue Rollforward (URN)" xfId="1788" xr:uid="{00000000-0005-0000-0000-0000B1060000}"/>
    <cellStyle name="_Table_2007 9+3 Analysis_AP" xfId="1789" xr:uid="{00000000-0005-0000-0000-0000B2060000}"/>
    <cellStyle name="_Table_2007 Budget - Supplemental Schedules" xfId="1790" xr:uid="{00000000-0005-0000-0000-0000B3060000}"/>
    <cellStyle name="_Table_2007 Revenue Rollforward - HCDS - 10-18-07" xfId="1791" xr:uid="{00000000-0005-0000-0000-0000B4060000}"/>
    <cellStyle name="_Table_2007 Revenue Rollforward - HCDS - 11-02-07" xfId="1792" xr:uid="{00000000-0005-0000-0000-0000B5060000}"/>
    <cellStyle name="_Table_2007_2008_Growth_Slides_11_02" xfId="1793" xr:uid="{00000000-0005-0000-0000-0000B6060000}"/>
    <cellStyle name="_Table_2008 @ 10+2 FCST" xfId="1794" xr:uid="{00000000-0005-0000-0000-0000B7060000}"/>
    <cellStyle name="_Table_2008 7+5 Revenue Rollforward (URN)" xfId="1795" xr:uid="{00000000-0005-0000-0000-0000B8060000}"/>
    <cellStyle name="_Table_2008 Bi weekly Template" xfId="1796" xr:uid="{00000000-0005-0000-0000-0000B9060000}"/>
    <cellStyle name="_Table_2008 Bi-weekly SHS Best Est. &amp; Rev Rfwd 7-19-07" xfId="1797" xr:uid="{00000000-0005-0000-0000-0000BA060000}"/>
    <cellStyle name="_Table_2008 Bi-weekly SHS Best Est. &amp; Rev Rfwd 7-26-07" xfId="1798" xr:uid="{00000000-0005-0000-0000-0000BB060000}"/>
    <cellStyle name="_Table_2008 Bi-weekly SHS Best Est. Rev Rfwd 11-02-07" xfId="1799" xr:uid="{00000000-0005-0000-0000-0000BC060000}"/>
    <cellStyle name="_Table_2008 Executive Summary" xfId="1800" xr:uid="{00000000-0005-0000-0000-0000BD060000}"/>
    <cellStyle name="_Table_2008 HCDS Exec Summary" xfId="1801" xr:uid="{00000000-0005-0000-0000-0000BE060000}"/>
    <cellStyle name="_Table_2008 Pipeline Rollforward_HSG" xfId="1802" xr:uid="{00000000-0005-0000-0000-0000BF060000}"/>
    <cellStyle name="_Table_2008 Revenue Target 8-17-07 for Heather" xfId="1803" xr:uid="{00000000-0005-0000-0000-0000C0060000}"/>
    <cellStyle name="_Table_2008 Summary Detail - Dawn and John P." xfId="1804" xr:uid="{00000000-0005-0000-0000-0000C1060000}"/>
    <cellStyle name="_Table_2008 UBH Best Est  Roll 10+2 080131" xfId="1805" xr:uid="{00000000-0005-0000-0000-0000C2060000}"/>
    <cellStyle name="_Table_2008 UPLOAD Template EXTERNAL (10+2)" xfId="1806" xr:uid="{00000000-0005-0000-0000-0000C3060000}"/>
    <cellStyle name="_Table_2008-04 Power Point Load" xfId="1807" xr:uid="{00000000-0005-0000-0000-0000C4060000}"/>
    <cellStyle name="_Table_2009 2+10 Fcst Template - Schedules A-D.xls;F.xls;H.xls;M-Q use this file" xfId="1808" xr:uid="{00000000-0005-0000-0000-0000C5060000}"/>
    <cellStyle name="_Table_2009-02 Power Point Load" xfId="1809" xr:uid="{00000000-0005-0000-0000-0000C6060000}"/>
    <cellStyle name="_Table_2010 2+10_GM FCST" xfId="1810" xr:uid="{00000000-0005-0000-0000-0000C7060000}"/>
    <cellStyle name="_Table_3+9 known-gap highlevel v4" xfId="1811" xr:uid="{00000000-0005-0000-0000-0000C8060000}"/>
    <cellStyle name="_Table_3+9 Revenue Forecasting tool - essbase based" xfId="1812" xr:uid="{00000000-0005-0000-0000-0000C9060000}"/>
    <cellStyle name="_Table_5+7 Preview" xfId="1813" xr:uid="{00000000-0005-0000-0000-0000CA060000}"/>
    <cellStyle name="_Table_5+7 Preview_Bi weekly rollforward 11 29 08 w DV updates" xfId="1814" xr:uid="{00000000-0005-0000-0000-0000CB060000}"/>
    <cellStyle name="_Table_5+7 Preview_OptumHealth ACR Targets_110607v2" xfId="1815" xr:uid="{00000000-0005-0000-0000-0000CC060000}"/>
    <cellStyle name="_Table_5+7 Preview_OptumHealth ACR Targets_Template" xfId="1816" xr:uid="{00000000-0005-0000-0000-0000CD060000}"/>
    <cellStyle name="_Table_5+7 Preview_OptumHealth Sales Model 2.4.08" xfId="1817" xr:uid="{00000000-0005-0000-0000-0000CE060000}"/>
    <cellStyle name="_Table_560" xfId="1818" xr:uid="{00000000-0005-0000-0000-0000CF060000}"/>
    <cellStyle name="_Table_7+5 Int-Ewd-Ext" xfId="1819" xr:uid="{00000000-0005-0000-0000-0000D0060000}"/>
    <cellStyle name="_Table_7+5 Pipeline Rollforward (ACN)" xfId="1820" xr:uid="{00000000-0005-0000-0000-0000D1060000}"/>
    <cellStyle name="_Table_7-19-07 SHS CEO Report Final Expanded View" xfId="1821" xr:uid="{00000000-0005-0000-0000-0000D2060000}"/>
    <cellStyle name="_Table_9+3_Budget Forecast Timeline v2." xfId="1822" xr:uid="{00000000-0005-0000-0000-0000D3060000}"/>
    <cellStyle name="_Table_A9" xfId="1823" xr:uid="{00000000-0005-0000-0000-0000D4060000}"/>
    <cellStyle name="_Table_asian companies" xfId="1824" xr:uid="{00000000-0005-0000-0000-0000D5060000}"/>
    <cellStyle name="_Table_asian companies_Bi weekly rollforward 11 29 08 w DV updates" xfId="1825" xr:uid="{00000000-0005-0000-0000-0000D6060000}"/>
    <cellStyle name="_Table_asian companies_Bi weekly rollforward 12-13-07" xfId="1826" xr:uid="{00000000-0005-0000-0000-0000D7060000}"/>
    <cellStyle name="_Table_asian companies_Bi weekly rollforward 1-24-08" xfId="1827" xr:uid="{00000000-0005-0000-0000-0000D8060000}"/>
    <cellStyle name="_Table_asian companies_Bi weekly rollforward 1-9-08" xfId="1828" xr:uid="{00000000-0005-0000-0000-0000D9060000}"/>
    <cellStyle name="_Table_asian companies_GBS Bi_Weekly 02-06-08" xfId="1829" xr:uid="{00000000-0005-0000-0000-0000DA060000}"/>
    <cellStyle name="_Table_asian companies_OptumHealth ACR Targets_110607v2" xfId="1830" xr:uid="{00000000-0005-0000-0000-0000DB060000}"/>
    <cellStyle name="_Table_Bi weekly rollforward 11 1 07v2" xfId="1831" xr:uid="{00000000-0005-0000-0000-0000DC060000}"/>
    <cellStyle name="_Table_Bi weekly rollforward 11 29 08 w DV updates" xfId="1832" xr:uid="{00000000-0005-0000-0000-0000DD060000}"/>
    <cellStyle name="_Table_Bi weekly rollforward 12-13-07" xfId="1833" xr:uid="{00000000-0005-0000-0000-0000DE060000}"/>
    <cellStyle name="_Table_Bi weekly rollforward 1-24-08" xfId="1834" xr:uid="{00000000-0005-0000-0000-0000DF060000}"/>
    <cellStyle name="_Table_Bi weekly rollforward 1-9-08" xfId="1835" xr:uid="{00000000-0005-0000-0000-0000E0060000}"/>
    <cellStyle name="_Table_Bi weekly rollforward 8.16.07 v1" xfId="1836" xr:uid="{00000000-0005-0000-0000-0000E1060000}"/>
    <cellStyle name="_Table_Big Customer PL 8+4 Pierce Sch A_V1" xfId="1837" xr:uid="{00000000-0005-0000-0000-0000E2060000}"/>
    <cellStyle name="_Table_Bi-weekly SHS Best Est. Rev Rfwd 7-05-07" xfId="1838" xr:uid="{00000000-0005-0000-0000-0000E3060000}"/>
    <cellStyle name="_Table_Bi-weekly SHS Best Est. Rev Rfwd 7-26-07 Final" xfId="1839" xr:uid="{00000000-0005-0000-0000-0000E4060000}"/>
    <cellStyle name="_Table_Biweekly with Hansen model" xfId="1840" xr:uid="{00000000-0005-0000-0000-0000E5060000}"/>
    <cellStyle name="_Table_Biweekly with Hansen model_Cost Management Activities" xfId="1841" xr:uid="{00000000-0005-0000-0000-0000E6060000}"/>
    <cellStyle name="_Table_Biweekly with Hansen model_Hemsley doc" xfId="1842" xr:uid="{00000000-0005-0000-0000-0000E7060000}"/>
    <cellStyle name="_Table_Biweekly with Hansen model_OptumHealth Sales Model 2.4.08" xfId="1843" xr:uid="{00000000-0005-0000-0000-0000E8060000}"/>
    <cellStyle name="_Table_Book1" xfId="1844" xr:uid="{00000000-0005-0000-0000-0000E9060000}"/>
    <cellStyle name="_Table_Book2" xfId="1845" xr:uid="{00000000-0005-0000-0000-0000EA060000}"/>
    <cellStyle name="_Table_Bridge - 2008 Revenue Bud" xfId="1846" xr:uid="{00000000-0005-0000-0000-0000EB060000}"/>
    <cellStyle name="_Table_CER (41270)" xfId="1847" xr:uid="{00000000-0005-0000-0000-0000EC060000}"/>
    <cellStyle name="_Table_Cost Savings 5+7" xfId="1848" xr:uid="{00000000-0005-0000-0000-0000ED060000}"/>
    <cellStyle name="_Table_Dental 2008-2010 best estimate model 3+9 version 4-9-07" xfId="1849" xr:uid="{00000000-0005-0000-0000-0000EE060000}"/>
    <cellStyle name="_Table_Emp-Pay-PS 2006-2007-2008v4" xfId="1850" xr:uid="{00000000-0005-0000-0000-0000EF060000}"/>
    <cellStyle name="_Table_Essbase load Rev Mem COC by Channel &amp; Customer" xfId="1851" xr:uid="{00000000-0005-0000-0000-0000F0060000}"/>
    <cellStyle name="_Table_Essbase pull_HSG Consol_prod suite_revised for 7+5FC v2" xfId="1852" xr:uid="{00000000-0005-0000-0000-0000F1060000}"/>
    <cellStyle name="_Table_Est Stretch" xfId="1853" xr:uid="{00000000-0005-0000-0000-0000F2060000}"/>
    <cellStyle name="_Table_Financial Review 10.02.07" xfId="1854" xr:uid="{00000000-0005-0000-0000-0000F3060000}"/>
    <cellStyle name="_Table_Financial Review 8.22.07" xfId="1855" xr:uid="{00000000-0005-0000-0000-0000F4060000}"/>
    <cellStyle name="_Table_Financial Review 8.25.07" xfId="1856" xr:uid="{00000000-0005-0000-0000-0000F5060000}"/>
    <cellStyle name="_Table_Financial Slides" xfId="1857" xr:uid="{00000000-0005-0000-0000-0000F6060000}"/>
    <cellStyle name="_Table_FTEs PS 5+7" xfId="1858" xr:uid="{00000000-0005-0000-0000-0000F7060000}"/>
    <cellStyle name="_Table_Gap Analysis" xfId="1859" xr:uid="{00000000-0005-0000-0000-0000F8060000}"/>
    <cellStyle name="_Table_GBS Bi_Weekly 02-06-08" xfId="1860" xr:uid="{00000000-0005-0000-0000-0000F9060000}"/>
    <cellStyle name="_Table_GIS_SCS Cost Control" xfId="1861" xr:uid="{00000000-0005-0000-0000-0000FA060000}"/>
    <cellStyle name="_Table_GIS_SCS Cost Control_Bi weekly rollforward 11 29 08 w DV updates" xfId="1862" xr:uid="{00000000-0005-0000-0000-0000FB060000}"/>
    <cellStyle name="_Table_GIS_SCS Cost Control_Bi weekly rollforward 12-13-07" xfId="1863" xr:uid="{00000000-0005-0000-0000-0000FC060000}"/>
    <cellStyle name="_Table_GIS_SCS Cost Control_Bi weekly rollforward 1-24-08" xfId="1864" xr:uid="{00000000-0005-0000-0000-0000FD060000}"/>
    <cellStyle name="_Table_GIS_SCS Cost Control_Bi weekly rollforward 1-9-08" xfId="1865" xr:uid="{00000000-0005-0000-0000-0000FE060000}"/>
    <cellStyle name="_Table_GIS_SCS Cost Control_GBS Bi_Weekly 02-06-08" xfId="1866" xr:uid="{00000000-0005-0000-0000-0000FF060000}"/>
    <cellStyle name="_Table_GIS_SCS Cost Control_OptumHealth ACR Targets_110607v2" xfId="1867" xr:uid="{00000000-0005-0000-0000-000000070000}"/>
    <cellStyle name="_Table_GM" xfId="1868" xr:uid="{00000000-0005-0000-0000-000001070000}"/>
    <cellStyle name="_Table_HCDS Exec Summary_v2" xfId="1869" xr:uid="{00000000-0005-0000-0000-000002070000}"/>
    <cellStyle name="_Table_HCDS FTE 5+7 by month" xfId="1870" xr:uid="{00000000-0005-0000-0000-000003070000}"/>
    <cellStyle name="_Table_HCDS Revenue Rollforward (HCDS)" xfId="1871" xr:uid="{00000000-0005-0000-0000-000004070000}"/>
    <cellStyle name="_Table_HSG 2008 Budget Bridge - KLD3" xfId="1872" xr:uid="{00000000-0005-0000-0000-000005070000}"/>
    <cellStyle name="_Table_HSG quarterly" xfId="1873" xr:uid="{00000000-0005-0000-0000-000006070000}"/>
    <cellStyle name="_Table_Int-Ext-EWD - GBS V2" xfId="1874" xr:uid="{00000000-0005-0000-0000-000007070000}"/>
    <cellStyle name="_Table_John Way New and Improved GM Analysis_2009@ 2+10" xfId="1875" xr:uid="{00000000-0005-0000-0000-000008070000}"/>
    <cellStyle name="_Table_Known Rev - Gap Rept 20071102" xfId="1876" xr:uid="{00000000-0005-0000-0000-000009070000}"/>
    <cellStyle name="_Table_May 2007 Product Reporting - HCDS" xfId="1877" xr:uid="{00000000-0005-0000-0000-00000A070000}"/>
    <cellStyle name="_Table_Membership" xfId="1878" xr:uid="{00000000-0005-0000-0000-00000B070000}"/>
    <cellStyle name="_Table_OptumHealth ACR Targets_110607v2" xfId="1879" xr:uid="{00000000-0005-0000-0000-00000C070000}"/>
    <cellStyle name="_Table_Ovations 2+10 Impacts_03.27.08" xfId="1880" xr:uid="{00000000-0005-0000-0000-00000D070000}"/>
    <cellStyle name="_Table_Ovations Program Template" xfId="1881" xr:uid="{00000000-0005-0000-0000-00000E070000}"/>
    <cellStyle name="_Table_P&amp;L Sched" xfId="1882" xr:uid="{00000000-0005-0000-0000-00000F070000}"/>
    <cellStyle name="_Table_Page 11 - Operating Costs" xfId="1883" xr:uid="{00000000-0005-0000-0000-000010070000}"/>
    <cellStyle name="_Table_Pierce County 2+10 revenue forecast SFO" xfId="1884" xr:uid="{00000000-0005-0000-0000-000011070000}"/>
    <cellStyle name="_Table_Pierce County PL 5+7 Pierce Sch A_V4" xfId="1885" xr:uid="{00000000-0005-0000-0000-000012070000}"/>
    <cellStyle name="_Table_Pipeline Rollforward_HSG" xfId="1886" xr:uid="{00000000-0005-0000-0000-000013070000}"/>
    <cellStyle name="_Table_PL Rollforward Template" xfId="1887" xr:uid="{00000000-0005-0000-0000-000014070000}"/>
    <cellStyle name="_Table_PL Summ-Detail_2007" xfId="1888" xr:uid="{00000000-0005-0000-0000-000015070000}"/>
    <cellStyle name="_Table_Productivity Docs" xfId="1889" xr:uid="{00000000-0005-0000-0000-000016070000}"/>
    <cellStyle name="_Table_Productivity Docs_Bi weekly rollforward 11 29 08 w DV updates" xfId="1890" xr:uid="{00000000-0005-0000-0000-000017070000}"/>
    <cellStyle name="_Table_Productivity Docs_Bi weekly rollforward 12-13-07" xfId="1891" xr:uid="{00000000-0005-0000-0000-000018070000}"/>
    <cellStyle name="_Table_Productivity Docs_Bi weekly rollforward 1-24-08" xfId="1892" xr:uid="{00000000-0005-0000-0000-000019070000}"/>
    <cellStyle name="_Table_Productivity Docs_Bi weekly rollforward 1-9-08" xfId="1893" xr:uid="{00000000-0005-0000-0000-00001A070000}"/>
    <cellStyle name="_Table_Productivity Docs_GBS Bi_Weekly 02-06-08" xfId="1894" xr:uid="{00000000-0005-0000-0000-00001B070000}"/>
    <cellStyle name="_Table_Productivity Docs_OptumHealth ACR Targets_110607v2" xfId="1895" xr:uid="{00000000-0005-0000-0000-00001C070000}"/>
    <cellStyle name="_Table_SCS 7+5 Capital FCST Template" xfId="1896" xr:uid="{00000000-0005-0000-0000-00001D070000}"/>
    <cellStyle name="_Table_SLT Finance Slides_081807" xfId="1897" xr:uid="{00000000-0005-0000-0000-00001E070000}"/>
    <cellStyle name="_Table_Supplemental Schedules 1+11 FCST" xfId="1898" xr:uid="{00000000-0005-0000-0000-00001F070000}"/>
    <cellStyle name="_Table_Supplemental Schedules UPDATE" xfId="1899" xr:uid="{00000000-0005-0000-0000-000020070000}"/>
    <cellStyle name="_Table_UBH Bi-Weekly 110107_10+2" xfId="1900" xr:uid="{00000000-0005-0000-0000-000021070000}"/>
    <cellStyle name="_Table_v4_Dealcomp_distribution" xfId="1901" xr:uid="{00000000-0005-0000-0000-000022070000}"/>
    <cellStyle name="_Table_v4_Dealcomp_distribution_Bi weekly rollforward 11 29 08 w DV updates" xfId="1902" xr:uid="{00000000-0005-0000-0000-000023070000}"/>
    <cellStyle name="_Table_v4_Dealcomp_distribution_Bi weekly rollforward 12-13-07" xfId="1903" xr:uid="{00000000-0005-0000-0000-000024070000}"/>
    <cellStyle name="_Table_v4_Dealcomp_distribution_Bi weekly rollforward 1-24-08" xfId="1904" xr:uid="{00000000-0005-0000-0000-000025070000}"/>
    <cellStyle name="_Table_v4_Dealcomp_distribution_Bi weekly rollforward 1-9-08" xfId="1905" xr:uid="{00000000-0005-0000-0000-000026070000}"/>
    <cellStyle name="_Table_v4_Dealcomp_distribution_GBS Bi_Weekly 02-06-08" xfId="1906" xr:uid="{00000000-0005-0000-0000-000027070000}"/>
    <cellStyle name="_Table_v4_Dealcomp_distribution_OptumHealth ACR Targets_110607v2" xfId="1907" xr:uid="{00000000-0005-0000-0000-000028070000}"/>
    <cellStyle name="_Table_Wellness 2007 5+7 Forecast" xfId="1908" xr:uid="{00000000-0005-0000-0000-000029070000}"/>
    <cellStyle name="_Table_Worksheet in 2008 Business Plan Review Template_final" xfId="1909" xr:uid="{00000000-0005-0000-0000-00002A070000}"/>
    <cellStyle name="_Table_Worksheet in Supplemental Presentation" xfId="1910" xr:uid="{00000000-0005-0000-0000-00002B070000}"/>
    <cellStyle name="_TableHead" xfId="1911" xr:uid="{00000000-0005-0000-0000-00002C070000}"/>
    <cellStyle name="_TableHead centre across sel" xfId="1912" xr:uid="{00000000-0005-0000-0000-00002D070000}"/>
    <cellStyle name="_TableHead centre across sel_Bi weekly rollforward 11 29 08 w DV updates" xfId="1913" xr:uid="{00000000-0005-0000-0000-00002E070000}"/>
    <cellStyle name="_TableHead centre across sel_Bi weekly rollforward 12-13-07" xfId="1914" xr:uid="{00000000-0005-0000-0000-00002F070000}"/>
    <cellStyle name="_TableHead centre across sel_Bi weekly rollforward 1-24-08" xfId="1915" xr:uid="{00000000-0005-0000-0000-000030070000}"/>
    <cellStyle name="_TableHead centre across sel_Bi weekly rollforward 1-9-08" xfId="1916" xr:uid="{00000000-0005-0000-0000-000031070000}"/>
    <cellStyle name="_TableHead centre across sel_OptumHealth ACR Targets_110607v2" xfId="1917" xr:uid="{00000000-0005-0000-0000-000032070000}"/>
    <cellStyle name="_TableHead_asian companies" xfId="1918" xr:uid="{00000000-0005-0000-0000-000033070000}"/>
    <cellStyle name="_TableHead_asian companies_Bi weekly rollforward 11 29 08 w DV updates" xfId="1919" xr:uid="{00000000-0005-0000-0000-000034070000}"/>
    <cellStyle name="_TableHead_asian companies_Bi weekly rollforward 12-13-07" xfId="1920" xr:uid="{00000000-0005-0000-0000-000035070000}"/>
    <cellStyle name="_TableHead_asian companies_Bi weekly rollforward 1-24-08" xfId="1921" xr:uid="{00000000-0005-0000-0000-000036070000}"/>
    <cellStyle name="_TableHead_asian companies_Bi weekly rollforward 1-9-08" xfId="1922" xr:uid="{00000000-0005-0000-0000-000037070000}"/>
    <cellStyle name="_TableHead_asian companies_GBS Bi_Weekly 02-06-08" xfId="1923" xr:uid="{00000000-0005-0000-0000-000038070000}"/>
    <cellStyle name="_TableHead_asian companies_OptumHealth ACR Targets_110607v2" xfId="1924" xr:uid="{00000000-0005-0000-0000-000039070000}"/>
    <cellStyle name="_TableHead_Bi weekly rollforward 11 29 08 w DV updates" xfId="1925" xr:uid="{00000000-0005-0000-0000-00003A070000}"/>
    <cellStyle name="_TableHead_Bi weekly rollforward 12-13-07" xfId="1926" xr:uid="{00000000-0005-0000-0000-00003B070000}"/>
    <cellStyle name="_TableHead_Bi weekly rollforward 1-24-08" xfId="1927" xr:uid="{00000000-0005-0000-0000-00003C070000}"/>
    <cellStyle name="_TableHead_Bi weekly rollforward 1-9-08" xfId="1928" xr:uid="{00000000-0005-0000-0000-00003D070000}"/>
    <cellStyle name="_TableHead_OptumHealth ACR Targets_110607v2" xfId="1929" xr:uid="{00000000-0005-0000-0000-00003E070000}"/>
    <cellStyle name="_TableRowBorder" xfId="1930" xr:uid="{00000000-0005-0000-0000-00003F070000}"/>
    <cellStyle name="_TableRowBorder_Bi weekly rollforward 11 29 08 w DV updates" xfId="1931" xr:uid="{00000000-0005-0000-0000-000040070000}"/>
    <cellStyle name="_TableRowBorder_Bi weekly rollforward 12-13-07" xfId="1932" xr:uid="{00000000-0005-0000-0000-000041070000}"/>
    <cellStyle name="_TableRowBorder_Bi weekly rollforward 1-24-08" xfId="1933" xr:uid="{00000000-0005-0000-0000-000042070000}"/>
    <cellStyle name="_TableRowBorder_Bi weekly rollforward 1-9-08" xfId="1934" xr:uid="{00000000-0005-0000-0000-000043070000}"/>
    <cellStyle name="_TableRowBorder_OptumHealth ACR Targets_110607v2" xfId="1935" xr:uid="{00000000-0005-0000-0000-000044070000}"/>
    <cellStyle name="_TableRowHead" xfId="1936" xr:uid="{00000000-0005-0000-0000-000045070000}"/>
    <cellStyle name="_TableRowHead_asian companies" xfId="1937" xr:uid="{00000000-0005-0000-0000-000046070000}"/>
    <cellStyle name="_TableSuperHead" xfId="1938" xr:uid="{00000000-0005-0000-0000-000047070000}"/>
    <cellStyle name="_TableSuperHead_asian companies" xfId="1939" xr:uid="{00000000-0005-0000-0000-000048070000}"/>
    <cellStyle name="_TableSuperHead_v4_Dealcomp_distribution" xfId="1940" xr:uid="{00000000-0005-0000-0000-000049070000}"/>
    <cellStyle name="_USE THESE Supplemental Schedules" xfId="1941" xr:uid="{00000000-0005-0000-0000-00004A070000}"/>
    <cellStyle name="_USE THESE Supplemental Schedules_Report 3" xfId="1942" xr:uid="{00000000-0005-0000-0000-00004B070000}"/>
    <cellStyle name="_USE THESE Supplemental Schedules_Sheet2" xfId="1943" xr:uid="{00000000-0005-0000-0000-00004C070000}"/>
    <cellStyle name="_USE THESE Supplemental Schedules_Sheet3" xfId="1944" xr:uid="{00000000-0005-0000-0000-00004D070000}"/>
    <cellStyle name="_Variances_Research_Julie" xfId="1945" xr:uid="{00000000-0005-0000-0000-00004E070000}"/>
    <cellStyle name="_Variances_Research_Julie_Report 3" xfId="1946" xr:uid="{00000000-0005-0000-0000-00004F070000}"/>
    <cellStyle name="_Variances_Research_Julie_Sheet2" xfId="1947" xr:uid="{00000000-0005-0000-0000-000050070000}"/>
    <cellStyle name="_Variances_Research_Julie_Sheet3" xfId="1948" xr:uid="{00000000-0005-0000-0000-000051070000}"/>
    <cellStyle name="_Viterra LBO model - Dec02 - v20" xfId="1949" xr:uid="{00000000-0005-0000-0000-000052070000}"/>
    <cellStyle name="_Viterra LBO model - Dec02 - v20_Bi weekly rollforward 11 29 08 w DV updates" xfId="1950" xr:uid="{00000000-0005-0000-0000-000053070000}"/>
    <cellStyle name="_Viterra LBO model - Dec02 - v20_Bi weekly rollforward 11 29 08 w DV updates_Report 3" xfId="1951" xr:uid="{00000000-0005-0000-0000-000054070000}"/>
    <cellStyle name="_Viterra LBO model - Dec02 - v20_Bi weekly rollforward 11 29 08 w DV updates_Sheet2" xfId="1952" xr:uid="{00000000-0005-0000-0000-000055070000}"/>
    <cellStyle name="_Viterra LBO model - Dec02 - v20_Bi weekly rollforward 11 29 08 w DV updates_Sheet3" xfId="1953" xr:uid="{00000000-0005-0000-0000-000056070000}"/>
    <cellStyle name="_Viterra LBO model - Dec02 - v20_Bi weekly rollforward 12-13-07" xfId="1954" xr:uid="{00000000-0005-0000-0000-000057070000}"/>
    <cellStyle name="_Viterra LBO model - Dec02 - v20_Bi weekly rollforward 12-13-07_Report 3" xfId="1955" xr:uid="{00000000-0005-0000-0000-000058070000}"/>
    <cellStyle name="_Viterra LBO model - Dec02 - v20_Bi weekly rollforward 12-13-07_Sheet2" xfId="1956" xr:uid="{00000000-0005-0000-0000-000059070000}"/>
    <cellStyle name="_Viterra LBO model - Dec02 - v20_Bi weekly rollforward 12-13-07_Sheet3" xfId="1957" xr:uid="{00000000-0005-0000-0000-00005A070000}"/>
    <cellStyle name="_Viterra LBO model - Dec02 - v20_Bi weekly rollforward 1-24-08" xfId="1958" xr:uid="{00000000-0005-0000-0000-00005B070000}"/>
    <cellStyle name="_Viterra LBO model - Dec02 - v20_Bi weekly rollforward 1-24-08_Report 3" xfId="1959" xr:uid="{00000000-0005-0000-0000-00005C070000}"/>
    <cellStyle name="_Viterra LBO model - Dec02 - v20_Bi weekly rollforward 1-24-08_Sheet2" xfId="1960" xr:uid="{00000000-0005-0000-0000-00005D070000}"/>
    <cellStyle name="_Viterra LBO model - Dec02 - v20_Bi weekly rollforward 1-24-08_Sheet3" xfId="1961" xr:uid="{00000000-0005-0000-0000-00005E070000}"/>
    <cellStyle name="_Viterra LBO model - Dec02 - v20_Bi weekly rollforward 1-9-08" xfId="1962" xr:uid="{00000000-0005-0000-0000-00005F070000}"/>
    <cellStyle name="_Viterra LBO model - Dec02 - v20_Bi weekly rollforward 1-9-08_Report 3" xfId="1963" xr:uid="{00000000-0005-0000-0000-000060070000}"/>
    <cellStyle name="_Viterra LBO model - Dec02 - v20_Bi weekly rollforward 1-9-08_Sheet2" xfId="1964" xr:uid="{00000000-0005-0000-0000-000061070000}"/>
    <cellStyle name="_Viterra LBO model - Dec02 - v20_Bi weekly rollforward 1-9-08_Sheet3" xfId="1965" xr:uid="{00000000-0005-0000-0000-000062070000}"/>
    <cellStyle name="_Viterra LBO model - Dec02 - v20_OptumHealth ACR Targets_110607v2" xfId="1966" xr:uid="{00000000-0005-0000-0000-000063070000}"/>
    <cellStyle name="_Viterra LBO model - Dec02 - v20_OptumHealth ACR Targets_110607v2_Report 3" xfId="1967" xr:uid="{00000000-0005-0000-0000-000064070000}"/>
    <cellStyle name="_Viterra LBO model - Dec02 - v20_OptumHealth ACR Targets_110607v2_Sheet2" xfId="1968" xr:uid="{00000000-0005-0000-0000-000065070000}"/>
    <cellStyle name="_Viterra LBO model - Dec02 - v20_OptumHealth ACR Targets_110607v2_Sheet3" xfId="1969" xr:uid="{00000000-0005-0000-0000-000066070000}"/>
    <cellStyle name="_Viterra LBO model - Dec02 - v20_Report 3" xfId="1970" xr:uid="{00000000-0005-0000-0000-000067070000}"/>
    <cellStyle name="_Viterra LBO model - Dec02 - v20_Sheet2" xfId="1971" xr:uid="{00000000-0005-0000-0000-000068070000}"/>
    <cellStyle name="_Viterra LBO model - Dec02 - v20_Sheet3" xfId="1972" xr:uid="{00000000-0005-0000-0000-000069070000}"/>
    <cellStyle name="_Walkacross schedules - MCD CAC&amp;MGMT" xfId="1973" xr:uid="{00000000-0005-0000-0000-00006A070000}"/>
    <cellStyle name="_Walkacross schedules - MCD CAC&amp;MGMT_Report 3" xfId="1974" xr:uid="{00000000-0005-0000-0000-00006B070000}"/>
    <cellStyle name="_Walkacross schedules - MCD CAC&amp;MGMT_Sheet2" xfId="1975" xr:uid="{00000000-0005-0000-0000-00006C070000}"/>
    <cellStyle name="_Walkacross schedules - MCD CAC&amp;MGMT_Sheet3" xfId="1976" xr:uid="{00000000-0005-0000-0000-00006D070000}"/>
    <cellStyle name="’Ê‰Ý [0.00]_Area" xfId="1977" xr:uid="{00000000-0005-0000-0000-00006E070000}"/>
    <cellStyle name="’Ê‰Ý_Area" xfId="1978" xr:uid="{00000000-0005-0000-0000-00006F070000}"/>
    <cellStyle name="£ BP" xfId="1979" xr:uid="{00000000-0005-0000-0000-000070070000}"/>
    <cellStyle name="¥ JY" xfId="1980" xr:uid="{00000000-0005-0000-0000-000071070000}"/>
    <cellStyle name="=C:\WINNT\SYSTEM32\COMMAND.COM" xfId="1981" xr:uid="{00000000-0005-0000-0000-000072070000}"/>
    <cellStyle name="•W_Area" xfId="1982" xr:uid="{00000000-0005-0000-0000-000073070000}"/>
    <cellStyle name="0" xfId="1983" xr:uid="{00000000-0005-0000-0000-000074070000}"/>
    <cellStyle name="0.0" xfId="1984" xr:uid="{00000000-0005-0000-0000-000075070000}"/>
    <cellStyle name="0.0%" xfId="1985" xr:uid="{00000000-0005-0000-0000-000076070000}"/>
    <cellStyle name="0.00" xfId="1986" xr:uid="{00000000-0005-0000-0000-000077070000}"/>
    <cellStyle name="0.00%" xfId="1987" xr:uid="{00000000-0005-0000-0000-000078070000}"/>
    <cellStyle name="0_BP2" xfId="1988" xr:uid="{00000000-0005-0000-0000-000079070000}"/>
    <cellStyle name="000" xfId="1989" xr:uid="{00000000-0005-0000-0000-00007A070000}"/>
    <cellStyle name="1000s (0)" xfId="1990" xr:uid="{00000000-0005-0000-0000-00007B070000}"/>
    <cellStyle name="1Outputbox1" xfId="1991" xr:uid="{00000000-0005-0000-0000-00007C070000}"/>
    <cellStyle name="1Outputbox2" xfId="1992" xr:uid="{00000000-0005-0000-0000-00007D070000}"/>
    <cellStyle name="1Outputheader" xfId="1993" xr:uid="{00000000-0005-0000-0000-00007E070000}"/>
    <cellStyle name="1Outputheader2" xfId="1994" xr:uid="{00000000-0005-0000-0000-00007F070000}"/>
    <cellStyle name="1Outputsubtitle" xfId="1995" xr:uid="{00000000-0005-0000-0000-000080070000}"/>
    <cellStyle name="1Outputtitle" xfId="1996" xr:uid="{00000000-0005-0000-0000-000081070000}"/>
    <cellStyle name="1parte" xfId="1997" xr:uid="{00000000-0005-0000-0000-000082070000}"/>
    <cellStyle name="1Profileheader" xfId="1998" xr:uid="{00000000-0005-0000-0000-000083070000}"/>
    <cellStyle name="1Profileheader 2" xfId="1999" xr:uid="{00000000-0005-0000-0000-000084070000}"/>
    <cellStyle name="1Profilelowerbox" xfId="2000" xr:uid="{00000000-0005-0000-0000-000085070000}"/>
    <cellStyle name="1Profilesubheader" xfId="2001" xr:uid="{00000000-0005-0000-0000-000086070000}"/>
    <cellStyle name="1Profiletitle" xfId="2002" xr:uid="{00000000-0005-0000-0000-000087070000}"/>
    <cellStyle name="1Profiletopbox" xfId="2003" xr:uid="{00000000-0005-0000-0000-000088070000}"/>
    <cellStyle name="20% - Accent1 2" xfId="5" xr:uid="{00000000-0005-0000-0000-000089070000}"/>
    <cellStyle name="20% - Accent1 3" xfId="2004" xr:uid="{00000000-0005-0000-0000-00008A070000}"/>
    <cellStyle name="20% - Accent2 2" xfId="6" xr:uid="{00000000-0005-0000-0000-00008B070000}"/>
    <cellStyle name="20% - Accent2 3" xfId="2005" xr:uid="{00000000-0005-0000-0000-00008C070000}"/>
    <cellStyle name="20% - Accent3 2" xfId="7" xr:uid="{00000000-0005-0000-0000-00008D070000}"/>
    <cellStyle name="20% - Accent3 3" xfId="2006" xr:uid="{00000000-0005-0000-0000-00008E070000}"/>
    <cellStyle name="20% - Accent4 2" xfId="8" xr:uid="{00000000-0005-0000-0000-00008F070000}"/>
    <cellStyle name="20% - Accent4 3" xfId="2007" xr:uid="{00000000-0005-0000-0000-000090070000}"/>
    <cellStyle name="20% - Accent5 2" xfId="9" xr:uid="{00000000-0005-0000-0000-000091070000}"/>
    <cellStyle name="20% - Accent5 3" xfId="2008" xr:uid="{00000000-0005-0000-0000-000092070000}"/>
    <cellStyle name="20% - Accent6 2" xfId="10" xr:uid="{00000000-0005-0000-0000-000093070000}"/>
    <cellStyle name="20% - Accent6 3" xfId="2009" xr:uid="{00000000-0005-0000-0000-000094070000}"/>
    <cellStyle name="2parte" xfId="2010" xr:uid="{00000000-0005-0000-0000-000095070000}"/>
    <cellStyle name="3$" xfId="2011" xr:uid="{00000000-0005-0000-0000-000096070000}"/>
    <cellStyle name="40% - Accent1 2" xfId="11" xr:uid="{00000000-0005-0000-0000-000097070000}"/>
    <cellStyle name="40% - Accent1 3" xfId="2012" xr:uid="{00000000-0005-0000-0000-000098070000}"/>
    <cellStyle name="40% - Accent2 2" xfId="12" xr:uid="{00000000-0005-0000-0000-000099070000}"/>
    <cellStyle name="40% - Accent2 3" xfId="2013" xr:uid="{00000000-0005-0000-0000-00009A070000}"/>
    <cellStyle name="40% - Accent3 2" xfId="13" xr:uid="{00000000-0005-0000-0000-00009B070000}"/>
    <cellStyle name="40% - Accent3 3" xfId="2014" xr:uid="{00000000-0005-0000-0000-00009C070000}"/>
    <cellStyle name="40% - Accent4 2" xfId="14" xr:uid="{00000000-0005-0000-0000-00009D070000}"/>
    <cellStyle name="40% - Accent4 3" xfId="2015" xr:uid="{00000000-0005-0000-0000-00009E070000}"/>
    <cellStyle name="40% - Accent5 2" xfId="15" xr:uid="{00000000-0005-0000-0000-00009F070000}"/>
    <cellStyle name="40% - Accent5 3" xfId="2016" xr:uid="{00000000-0005-0000-0000-0000A0070000}"/>
    <cellStyle name="40% - Accent6 2" xfId="16" xr:uid="{00000000-0005-0000-0000-0000A1070000}"/>
    <cellStyle name="40% - Accent6 3" xfId="2017" xr:uid="{00000000-0005-0000-0000-0000A2070000}"/>
    <cellStyle name="60% - Accent1 2" xfId="17" xr:uid="{00000000-0005-0000-0000-0000A3070000}"/>
    <cellStyle name="60% - Accent1 3" xfId="2018" xr:uid="{00000000-0005-0000-0000-0000A4070000}"/>
    <cellStyle name="60% - Accent2 2" xfId="18" xr:uid="{00000000-0005-0000-0000-0000A5070000}"/>
    <cellStyle name="60% - Accent2 3" xfId="2019" xr:uid="{00000000-0005-0000-0000-0000A6070000}"/>
    <cellStyle name="60% - Accent3 2" xfId="19" xr:uid="{00000000-0005-0000-0000-0000A7070000}"/>
    <cellStyle name="60% - Accent3 3" xfId="2020" xr:uid="{00000000-0005-0000-0000-0000A8070000}"/>
    <cellStyle name="60% - Accent4 2" xfId="20" xr:uid="{00000000-0005-0000-0000-0000A9070000}"/>
    <cellStyle name="60% - Accent4 3" xfId="2021" xr:uid="{00000000-0005-0000-0000-0000AA070000}"/>
    <cellStyle name="60% - Accent5 2" xfId="21" xr:uid="{00000000-0005-0000-0000-0000AB070000}"/>
    <cellStyle name="60% - Accent5 3" xfId="2022" xr:uid="{00000000-0005-0000-0000-0000AC070000}"/>
    <cellStyle name="60% - Accent6 2" xfId="22" xr:uid="{00000000-0005-0000-0000-0000AD070000}"/>
    <cellStyle name="60% - Accent6 3" xfId="2023" xr:uid="{00000000-0005-0000-0000-0000AE070000}"/>
    <cellStyle name="Accent1 2" xfId="23" xr:uid="{00000000-0005-0000-0000-0000AF070000}"/>
    <cellStyle name="Accent1 3" xfId="2024" xr:uid="{00000000-0005-0000-0000-0000B0070000}"/>
    <cellStyle name="Accent2 2" xfId="24" xr:uid="{00000000-0005-0000-0000-0000B1070000}"/>
    <cellStyle name="Accent2 3" xfId="2025" xr:uid="{00000000-0005-0000-0000-0000B2070000}"/>
    <cellStyle name="Accent3 2" xfId="25" xr:uid="{00000000-0005-0000-0000-0000B3070000}"/>
    <cellStyle name="Accent3 3" xfId="2026" xr:uid="{00000000-0005-0000-0000-0000B4070000}"/>
    <cellStyle name="Accent4 2" xfId="26" xr:uid="{00000000-0005-0000-0000-0000B5070000}"/>
    <cellStyle name="Accent4 3" xfId="2027" xr:uid="{00000000-0005-0000-0000-0000B6070000}"/>
    <cellStyle name="Accent5 2" xfId="27" xr:uid="{00000000-0005-0000-0000-0000B7070000}"/>
    <cellStyle name="Accent5 3" xfId="2028" xr:uid="{00000000-0005-0000-0000-0000B8070000}"/>
    <cellStyle name="Accent6 2" xfId="28" xr:uid="{00000000-0005-0000-0000-0000B9070000}"/>
    <cellStyle name="Accent6 3" xfId="2029" xr:uid="{00000000-0005-0000-0000-0000BA070000}"/>
    <cellStyle name="Accounting" xfId="2030" xr:uid="{00000000-0005-0000-0000-0000BB070000}"/>
    <cellStyle name="Acct, 0" xfId="2031" xr:uid="{00000000-0005-0000-0000-0000BC070000}"/>
    <cellStyle name="active" xfId="2032" xr:uid="{00000000-0005-0000-0000-0000BD070000}"/>
    <cellStyle name="AFE" xfId="2033" xr:uid="{00000000-0005-0000-0000-0000BE070000}"/>
    <cellStyle name="args.style" xfId="2034" xr:uid="{00000000-0005-0000-0000-0000BF070000}"/>
    <cellStyle name="Arial 10" xfId="2035" xr:uid="{00000000-0005-0000-0000-0000C0070000}"/>
    <cellStyle name="Arial 12" xfId="2036" xr:uid="{00000000-0005-0000-0000-0000C1070000}"/>
    <cellStyle name="Assum,0%" xfId="2037" xr:uid="{00000000-0005-0000-0000-0000C2070000}"/>
    <cellStyle name="Assum,2" xfId="2038" xr:uid="{00000000-0005-0000-0000-0000C3070000}"/>
    <cellStyle name="Assum,2%" xfId="2039" xr:uid="{00000000-0005-0000-0000-0000C4070000}"/>
    <cellStyle name="Assum,2_Bi weekly rollforward 11 29 08 w DV updates" xfId="2040" xr:uid="{00000000-0005-0000-0000-0000C5070000}"/>
    <cellStyle name="b" xfId="2041" xr:uid="{00000000-0005-0000-0000-0000C6070000}"/>
    <cellStyle name="Background" xfId="2042" xr:uid="{00000000-0005-0000-0000-0000C7070000}"/>
    <cellStyle name="Bad 2" xfId="29" xr:uid="{00000000-0005-0000-0000-0000C8070000}"/>
    <cellStyle name="Bad 3" xfId="2043" xr:uid="{00000000-0005-0000-0000-0000C9070000}"/>
    <cellStyle name="Bao - num" xfId="2044" xr:uid="{00000000-0005-0000-0000-0000CA070000}"/>
    <cellStyle name="Bao - per" xfId="2045" xr:uid="{00000000-0005-0000-0000-0000CB070000}"/>
    <cellStyle name="BIM" xfId="2046" xr:uid="{00000000-0005-0000-0000-0000CC070000}"/>
    <cellStyle name="BLACK" xfId="2047" xr:uid="{00000000-0005-0000-0000-0000CD070000}"/>
    <cellStyle name="BlackStrike" xfId="2048" xr:uid="{00000000-0005-0000-0000-0000CE070000}"/>
    <cellStyle name="BlackText" xfId="2049" xr:uid="{00000000-0005-0000-0000-0000CF070000}"/>
    <cellStyle name="Blue" xfId="2050" xr:uid="{00000000-0005-0000-0000-0000D0070000}"/>
    <cellStyle name="blue currency" xfId="2051" xr:uid="{00000000-0005-0000-0000-0000D1070000}"/>
    <cellStyle name="BLUE date" xfId="2052" xr:uid="{00000000-0005-0000-0000-0000D2070000}"/>
    <cellStyle name="blue shading" xfId="2053" xr:uid="{00000000-0005-0000-0000-0000D3070000}"/>
    <cellStyle name="Blue Title" xfId="2054" xr:uid="{00000000-0005-0000-0000-0000D4070000}"/>
    <cellStyle name="blue$00" xfId="2055" xr:uid="{00000000-0005-0000-0000-0000D5070000}"/>
    <cellStyle name="BLUE_0+12 Care Solutions WD7 1.10.08 v3 - to SCS" xfId="2056" xr:uid="{00000000-0005-0000-0000-0000D6070000}"/>
    <cellStyle name="Body_$Dollars" xfId="2057" xr:uid="{00000000-0005-0000-0000-0000D7070000}"/>
    <cellStyle name="Bold/Border" xfId="2058" xr:uid="{00000000-0005-0000-0000-0000D8070000}"/>
    <cellStyle name="BoldText" xfId="2059" xr:uid="{00000000-0005-0000-0000-0000D9070000}"/>
    <cellStyle name="Border Heavy" xfId="2060" xr:uid="{00000000-0005-0000-0000-0000DA070000}"/>
    <cellStyle name="Border Thin" xfId="2061" xr:uid="{00000000-0005-0000-0000-0000DB070000}"/>
    <cellStyle name="Border, Bottom" xfId="2062" xr:uid="{00000000-0005-0000-0000-0000DC070000}"/>
    <cellStyle name="Border, Left" xfId="2063" xr:uid="{00000000-0005-0000-0000-0000DD070000}"/>
    <cellStyle name="Border, Right" xfId="2064" xr:uid="{00000000-0005-0000-0000-0000DE070000}"/>
    <cellStyle name="Border, Top" xfId="2065" xr:uid="{00000000-0005-0000-0000-0000DF070000}"/>
    <cellStyle name="British Pound" xfId="2066" xr:uid="{00000000-0005-0000-0000-0000E0070000}"/>
    <cellStyle name="British Pound[1]" xfId="2067" xr:uid="{00000000-0005-0000-0000-0000E1070000}"/>
    <cellStyle name="British Pound[2]" xfId="2068" xr:uid="{00000000-0005-0000-0000-0000E2070000}"/>
    <cellStyle name="British Pound_Invensys Meter LBO Model-v42" xfId="2069" xr:uid="{00000000-0005-0000-0000-0000E3070000}"/>
    <cellStyle name="BritPound" xfId="2070" xr:uid="{00000000-0005-0000-0000-0000E4070000}"/>
    <cellStyle name="bt" xfId="2071" xr:uid="{00000000-0005-0000-0000-0000E5070000}"/>
    <cellStyle name="Budget" xfId="2072" xr:uid="{00000000-0005-0000-0000-0000E6070000}"/>
    <cellStyle name="bullet" xfId="2073" xr:uid="{00000000-0005-0000-0000-0000E7070000}"/>
    <cellStyle name="c2" xfId="2074" xr:uid="{00000000-0005-0000-0000-0000E8070000}"/>
    <cellStyle name="Calc Currency (0)" xfId="30" xr:uid="{00000000-0005-0000-0000-0000E9070000}"/>
    <cellStyle name="Calc Currency (0) 2" xfId="2075" xr:uid="{00000000-0005-0000-0000-0000EA070000}"/>
    <cellStyle name="Calculation 2" xfId="31" xr:uid="{00000000-0005-0000-0000-0000EB070000}"/>
    <cellStyle name="Calculation 3" xfId="2076" xr:uid="{00000000-0005-0000-0000-0000EC070000}"/>
    <cellStyle name="Case" xfId="2077" xr:uid="{00000000-0005-0000-0000-0000ED070000}"/>
    <cellStyle name="category" xfId="2078" xr:uid="{00000000-0005-0000-0000-0000EE070000}"/>
    <cellStyle name="center" xfId="2079" xr:uid="{00000000-0005-0000-0000-0000EF070000}"/>
    <cellStyle name="Center Across" xfId="2080" xr:uid="{00000000-0005-0000-0000-0000F0070000}"/>
    <cellStyle name="CenterAcrossSelection" xfId="2081" xr:uid="{00000000-0005-0000-0000-0000F1070000}"/>
    <cellStyle name="check" xfId="2082" xr:uid="{00000000-0005-0000-0000-0000F2070000}"/>
    <cellStyle name="Check Cell 2" xfId="32" xr:uid="{00000000-0005-0000-0000-0000F3070000}"/>
    <cellStyle name="Check Cell 3" xfId="2083" xr:uid="{00000000-0005-0000-0000-0000F4070000}"/>
    <cellStyle name="Closed MIL Header" xfId="2084" xr:uid="{00000000-0005-0000-0000-0000F5070000}"/>
    <cellStyle name="Co. Names" xfId="2085" xr:uid="{00000000-0005-0000-0000-0000F6070000}"/>
    <cellStyle name="Co. Names - Bold" xfId="2086" xr:uid="{00000000-0005-0000-0000-0000F7070000}"/>
    <cellStyle name="COL HEADINGS" xfId="2087" xr:uid="{00000000-0005-0000-0000-0000F8070000}"/>
    <cellStyle name="ColBlue" xfId="2088" xr:uid="{00000000-0005-0000-0000-0000F9070000}"/>
    <cellStyle name="ColGreen" xfId="2089" xr:uid="{00000000-0005-0000-0000-0000FA070000}"/>
    <cellStyle name="ColRed" xfId="2090" xr:uid="{00000000-0005-0000-0000-0000FB070000}"/>
    <cellStyle name="Column Heading" xfId="2091" xr:uid="{00000000-0005-0000-0000-0000FC070000}"/>
    <cellStyle name="Comma" xfId="1" builtinId="3"/>
    <cellStyle name="Comma  - Style1" xfId="2092" xr:uid="{00000000-0005-0000-0000-0000FE070000}"/>
    <cellStyle name="Comma  - Style2" xfId="2093" xr:uid="{00000000-0005-0000-0000-0000FF070000}"/>
    <cellStyle name="Comma  - Style3" xfId="2094" xr:uid="{00000000-0005-0000-0000-000000080000}"/>
    <cellStyle name="Comma  - Style4" xfId="2095" xr:uid="{00000000-0005-0000-0000-000001080000}"/>
    <cellStyle name="Comma  - Style5" xfId="2096" xr:uid="{00000000-0005-0000-0000-000002080000}"/>
    <cellStyle name="Comma  - Style6" xfId="2097" xr:uid="{00000000-0005-0000-0000-000003080000}"/>
    <cellStyle name="Comma  - Style7" xfId="2098" xr:uid="{00000000-0005-0000-0000-000004080000}"/>
    <cellStyle name="Comma  - Style8" xfId="2099" xr:uid="{00000000-0005-0000-0000-000005080000}"/>
    <cellStyle name="Comma (1)" xfId="2100" xr:uid="{00000000-0005-0000-0000-000006080000}"/>
    <cellStyle name="Comma (2)" xfId="2101" xr:uid="{00000000-0005-0000-0000-000007080000}"/>
    <cellStyle name="Comma [1]" xfId="2102" xr:uid="{00000000-0005-0000-0000-000008080000}"/>
    <cellStyle name="Comma [2]" xfId="2103" xr:uid="{00000000-0005-0000-0000-000009080000}"/>
    <cellStyle name="Comma [3]" xfId="2104" xr:uid="{00000000-0005-0000-0000-00000A080000}"/>
    <cellStyle name="Comma 0" xfId="2105" xr:uid="{00000000-0005-0000-0000-00000B080000}"/>
    <cellStyle name="Comma 0 $" xfId="2106" xr:uid="{00000000-0005-0000-0000-00000C080000}"/>
    <cellStyle name="Comma 0 total" xfId="2107" xr:uid="{00000000-0005-0000-0000-00000D080000}"/>
    <cellStyle name="Comma 0*" xfId="2108" xr:uid="{00000000-0005-0000-0000-00000E080000}"/>
    <cellStyle name="Comma 0_2+10 revenue forecast" xfId="2109" xr:uid="{00000000-0005-0000-0000-00000F080000}"/>
    <cellStyle name="Comma 10" xfId="2110" xr:uid="{00000000-0005-0000-0000-000010080000}"/>
    <cellStyle name="Comma 11" xfId="2111" xr:uid="{00000000-0005-0000-0000-000011080000}"/>
    <cellStyle name="Comma 12" xfId="2112" xr:uid="{00000000-0005-0000-0000-000012080000}"/>
    <cellStyle name="Comma 13" xfId="2113" xr:uid="{00000000-0005-0000-0000-000013080000}"/>
    <cellStyle name="Comma 2" xfId="33" xr:uid="{00000000-0005-0000-0000-000014080000}"/>
    <cellStyle name="Comma 2 2" xfId="34" xr:uid="{00000000-0005-0000-0000-000015080000}"/>
    <cellStyle name="Comma 2 2 2" xfId="35" xr:uid="{00000000-0005-0000-0000-000016080000}"/>
    <cellStyle name="Comma 2 3" xfId="36" xr:uid="{00000000-0005-0000-0000-000017080000}"/>
    <cellStyle name="Comma 3" xfId="2114" xr:uid="{00000000-0005-0000-0000-000018080000}"/>
    <cellStyle name="Comma 3 2" xfId="2115" xr:uid="{00000000-0005-0000-0000-000019080000}"/>
    <cellStyle name="Comma 3*" xfId="2116" xr:uid="{00000000-0005-0000-0000-00001A080000}"/>
    <cellStyle name="Comma 4" xfId="2117" xr:uid="{00000000-0005-0000-0000-00001B080000}"/>
    <cellStyle name="Comma 5" xfId="2118" xr:uid="{00000000-0005-0000-0000-00001C080000}"/>
    <cellStyle name="Comma 6" xfId="2119" xr:uid="{00000000-0005-0000-0000-00001D080000}"/>
    <cellStyle name="Comma 7" xfId="2120" xr:uid="{00000000-0005-0000-0000-00001E080000}"/>
    <cellStyle name="Comma 8" xfId="2121" xr:uid="{00000000-0005-0000-0000-00001F080000}"/>
    <cellStyle name="Comma 9" xfId="2122" xr:uid="{00000000-0005-0000-0000-000020080000}"/>
    <cellStyle name="Comma*" xfId="2123" xr:uid="{00000000-0005-0000-0000-000021080000}"/>
    <cellStyle name="Comma[1]" xfId="2124" xr:uid="{00000000-0005-0000-0000-000022080000}"/>
    <cellStyle name="Comma0" xfId="37" xr:uid="{00000000-0005-0000-0000-000023080000}"/>
    <cellStyle name="Comma0 2" xfId="2125" xr:uid="{00000000-0005-0000-0000-000024080000}"/>
    <cellStyle name="Comma1 - Style1" xfId="2126" xr:uid="{00000000-0005-0000-0000-000025080000}"/>
    <cellStyle name="commas" xfId="2127" xr:uid="{00000000-0005-0000-0000-000026080000}"/>
    <cellStyle name="Comment" xfId="2128" xr:uid="{00000000-0005-0000-0000-000027080000}"/>
    <cellStyle name="Complete MIL Header" xfId="2129" xr:uid="{00000000-0005-0000-0000-000028080000}"/>
    <cellStyle name="Copied" xfId="38" xr:uid="{00000000-0005-0000-0000-000029080000}"/>
    <cellStyle name="Curren - Style2" xfId="2130" xr:uid="{00000000-0005-0000-0000-00002A080000}"/>
    <cellStyle name="Currency" xfId="2" builtinId="4"/>
    <cellStyle name="Currency (0)" xfId="2131" xr:uid="{00000000-0005-0000-0000-00002C080000}"/>
    <cellStyle name="Currency (2)" xfId="2132" xr:uid="{00000000-0005-0000-0000-00002D080000}"/>
    <cellStyle name="Currency [1]" xfId="2133" xr:uid="{00000000-0005-0000-0000-00002E080000}"/>
    <cellStyle name="Currency [2]" xfId="2134" xr:uid="{00000000-0005-0000-0000-00002F080000}"/>
    <cellStyle name="Currency [3]" xfId="2135" xr:uid="{00000000-0005-0000-0000-000030080000}"/>
    <cellStyle name="Currency 0" xfId="2136" xr:uid="{00000000-0005-0000-0000-000031080000}"/>
    <cellStyle name="Currency 10" xfId="2137" xr:uid="{00000000-0005-0000-0000-000032080000}"/>
    <cellStyle name="Currency 2" xfId="39" xr:uid="{00000000-0005-0000-0000-000033080000}"/>
    <cellStyle name="Currency 2 2" xfId="2138" xr:uid="{00000000-0005-0000-0000-000034080000}"/>
    <cellStyle name="Currency 2 3" xfId="2139" xr:uid="{00000000-0005-0000-0000-000035080000}"/>
    <cellStyle name="Currency 2*" xfId="2140" xr:uid="{00000000-0005-0000-0000-000036080000}"/>
    <cellStyle name="Currency 2_2+10 revenue forecast" xfId="2141" xr:uid="{00000000-0005-0000-0000-000037080000}"/>
    <cellStyle name="Currency 3" xfId="75" xr:uid="{00000000-0005-0000-0000-000038080000}"/>
    <cellStyle name="Currency 3 2" xfId="2142" xr:uid="{00000000-0005-0000-0000-000039080000}"/>
    <cellStyle name="Currency 3*" xfId="2143" xr:uid="{00000000-0005-0000-0000-00003A080000}"/>
    <cellStyle name="Currency 4" xfId="2144" xr:uid="{00000000-0005-0000-0000-00003B080000}"/>
    <cellStyle name="Currency 4 2" xfId="2145" xr:uid="{00000000-0005-0000-0000-00003C080000}"/>
    <cellStyle name="Currency 5" xfId="2146" xr:uid="{00000000-0005-0000-0000-00003D080000}"/>
    <cellStyle name="Currency 6" xfId="2147" xr:uid="{00000000-0005-0000-0000-00003E080000}"/>
    <cellStyle name="Currency 7" xfId="2148" xr:uid="{00000000-0005-0000-0000-00003F080000}"/>
    <cellStyle name="Currency 8" xfId="2149" xr:uid="{00000000-0005-0000-0000-000040080000}"/>
    <cellStyle name="Currency 9" xfId="2150" xr:uid="{00000000-0005-0000-0000-000041080000}"/>
    <cellStyle name="Currency*" xfId="2151" xr:uid="{00000000-0005-0000-0000-000042080000}"/>
    <cellStyle name="Currency0" xfId="2152" xr:uid="{00000000-0005-0000-0000-000043080000}"/>
    <cellStyle name="Currency1" xfId="2153" xr:uid="{00000000-0005-0000-0000-000044080000}"/>
    <cellStyle name="Currsmall" xfId="2154" xr:uid="{00000000-0005-0000-0000-000045080000}"/>
    <cellStyle name="darren" xfId="2155" xr:uid="{00000000-0005-0000-0000-000046080000}"/>
    <cellStyle name="dash" xfId="2156" xr:uid="{00000000-0005-0000-0000-000047080000}"/>
    <cellStyle name="data" xfId="2157" xr:uid="{00000000-0005-0000-0000-000048080000}"/>
    <cellStyle name="Data in Thousands" xfId="2158" xr:uid="{00000000-0005-0000-0000-000049080000}"/>
    <cellStyle name="Data_~5880713" xfId="2159" xr:uid="{00000000-0005-0000-0000-00004A080000}"/>
    <cellStyle name="Date" xfId="2160" xr:uid="{00000000-0005-0000-0000-00004B080000}"/>
    <cellStyle name="Date [d-mmm-yy]" xfId="2161" xr:uid="{00000000-0005-0000-0000-00004C080000}"/>
    <cellStyle name="Date [mm-d-yy]" xfId="2162" xr:uid="{00000000-0005-0000-0000-00004D080000}"/>
    <cellStyle name="Date [mm-d-yyyy]" xfId="2163" xr:uid="{00000000-0005-0000-0000-00004E080000}"/>
    <cellStyle name="Date [mmm-d-yyyy]" xfId="2164" xr:uid="{00000000-0005-0000-0000-00004F080000}"/>
    <cellStyle name="Date [mmm-yy]" xfId="2165" xr:uid="{00000000-0005-0000-0000-000050080000}"/>
    <cellStyle name="Date Aligned" xfId="2166" xr:uid="{00000000-0005-0000-0000-000051080000}"/>
    <cellStyle name="Date Aligned*" xfId="2167" xr:uid="{00000000-0005-0000-0000-000052080000}"/>
    <cellStyle name="Date Aligned_Laurel" xfId="2168" xr:uid="{00000000-0005-0000-0000-000053080000}"/>
    <cellStyle name="Date_0+12 Care Solutions WD7 1.10.08 v3 - to SCS" xfId="2169" xr:uid="{00000000-0005-0000-0000-000054080000}"/>
    <cellStyle name="Date1" xfId="2170" xr:uid="{00000000-0005-0000-0000-000055080000}"/>
    <cellStyle name="DB Group" xfId="2171" xr:uid="{00000000-0005-0000-0000-000056080000}"/>
    <cellStyle name="Dec_0" xfId="2172" xr:uid="{00000000-0005-0000-0000-000057080000}"/>
    <cellStyle name="DecimalsFour" xfId="2173" xr:uid="{00000000-0005-0000-0000-000058080000}"/>
    <cellStyle name="DecimalsNone" xfId="2174" xr:uid="{00000000-0005-0000-0000-000059080000}"/>
    <cellStyle name="DecimalsTwo" xfId="2175" xr:uid="{00000000-0005-0000-0000-00005A080000}"/>
    <cellStyle name="default" xfId="2176" xr:uid="{00000000-0005-0000-0000-00005B080000}"/>
    <cellStyle name="Description" xfId="2177" xr:uid="{00000000-0005-0000-0000-00005C080000}"/>
    <cellStyle name="Dezimal [0]_PLDT" xfId="2178" xr:uid="{00000000-0005-0000-0000-00005D080000}"/>
    <cellStyle name="Dezimal__Utopia Index Index und Guidance (Deutsch)" xfId="2179" xr:uid="{00000000-0005-0000-0000-00005E080000}"/>
    <cellStyle name="Dollar" xfId="2180" xr:uid="{00000000-0005-0000-0000-00005F080000}"/>
    <cellStyle name="Dollar[1]" xfId="2181" xr:uid="{00000000-0005-0000-0000-000060080000}"/>
    <cellStyle name="Dollar[2]" xfId="2182" xr:uid="{00000000-0005-0000-0000-000061080000}"/>
    <cellStyle name="Dollar1" xfId="2183" xr:uid="{00000000-0005-0000-0000-000062080000}"/>
    <cellStyle name="Dollar1Blue" xfId="2184" xr:uid="{00000000-0005-0000-0000-000063080000}"/>
    <cellStyle name="Dollar2" xfId="2185" xr:uid="{00000000-0005-0000-0000-000064080000}"/>
    <cellStyle name="dollars" xfId="2186" xr:uid="{00000000-0005-0000-0000-000065080000}"/>
    <cellStyle name="Dotted Line" xfId="2187" xr:uid="{00000000-0005-0000-0000-000066080000}"/>
    <cellStyle name="Double Accounting" xfId="2188" xr:uid="{00000000-0005-0000-0000-000067080000}"/>
    <cellStyle name="double bottom" xfId="2189" xr:uid="{00000000-0005-0000-0000-000068080000}"/>
    <cellStyle name="EL" xfId="2190" xr:uid="{00000000-0005-0000-0000-000069080000}"/>
    <cellStyle name="Entered" xfId="40" xr:uid="{00000000-0005-0000-0000-00006A080000}"/>
    <cellStyle name="Entry" xfId="2191" xr:uid="{00000000-0005-0000-0000-00006B080000}"/>
    <cellStyle name="Equation" xfId="2192" xr:uid="{00000000-0005-0000-0000-00006C080000}"/>
    <cellStyle name="Euro" xfId="2193" xr:uid="{00000000-0005-0000-0000-00006D080000}"/>
    <cellStyle name="Explanatory Text 2" xfId="41" xr:uid="{00000000-0005-0000-0000-00006E080000}"/>
    <cellStyle name="Explanatory Text 3" xfId="2194" xr:uid="{00000000-0005-0000-0000-00006F080000}"/>
    <cellStyle name="F2" xfId="2195" xr:uid="{00000000-0005-0000-0000-000070080000}"/>
    <cellStyle name="F3" xfId="2196" xr:uid="{00000000-0005-0000-0000-000071080000}"/>
    <cellStyle name="F4" xfId="2197" xr:uid="{00000000-0005-0000-0000-000072080000}"/>
    <cellStyle name="F5" xfId="2198" xr:uid="{00000000-0005-0000-0000-000073080000}"/>
    <cellStyle name="F6" xfId="2199" xr:uid="{00000000-0005-0000-0000-000074080000}"/>
    <cellStyle name="F7" xfId="2200" xr:uid="{00000000-0005-0000-0000-000075080000}"/>
    <cellStyle name="F8" xfId="2201" xr:uid="{00000000-0005-0000-0000-000076080000}"/>
    <cellStyle name="FF_EURO" xfId="2202" xr:uid="{00000000-0005-0000-0000-000077080000}"/>
    <cellStyle name="First Maintenance" xfId="2203" xr:uid="{00000000-0005-0000-0000-000078080000}"/>
    <cellStyle name="Fixed" xfId="2204" xr:uid="{00000000-0005-0000-0000-000079080000}"/>
    <cellStyle name="Fixed [0]" xfId="2205" xr:uid="{00000000-0005-0000-0000-00007A080000}"/>
    <cellStyle name="Fixed_2+10 revenue forecast" xfId="2206" xr:uid="{00000000-0005-0000-0000-00007B080000}"/>
    <cellStyle name="Fixed2 - Style2" xfId="2207" xr:uid="{00000000-0005-0000-0000-00007C080000}"/>
    <cellStyle name="Fixed4 - Style3" xfId="2208" xr:uid="{00000000-0005-0000-0000-00007D080000}"/>
    <cellStyle name="Fixlong" xfId="2209" xr:uid="{00000000-0005-0000-0000-00007E080000}"/>
    <cellStyle name="footnote" xfId="2210" xr:uid="{00000000-0005-0000-0000-00007F080000}"/>
    <cellStyle name="footnote2" xfId="2211" xr:uid="{00000000-0005-0000-0000-000080080000}"/>
    <cellStyle name="Footnotes" xfId="2212" xr:uid="{00000000-0005-0000-0000-000081080000}"/>
    <cellStyle name="Formula" xfId="2213" xr:uid="{00000000-0005-0000-0000-000082080000}"/>
    <cellStyle name="Good 2" xfId="42" xr:uid="{00000000-0005-0000-0000-000083080000}"/>
    <cellStyle name="Good 3" xfId="2214" xr:uid="{00000000-0005-0000-0000-000084080000}"/>
    <cellStyle name="Green" xfId="2215" xr:uid="{00000000-0005-0000-0000-000085080000}"/>
    <cellStyle name="Grey" xfId="2216" xr:uid="{00000000-0005-0000-0000-000086080000}"/>
    <cellStyle name="Grey 2" xfId="2217" xr:uid="{00000000-0005-0000-0000-000087080000}"/>
    <cellStyle name="h" xfId="2218" xr:uid="{00000000-0005-0000-0000-000088080000}"/>
    <cellStyle name="Hard Percent" xfId="2219" xr:uid="{00000000-0005-0000-0000-000089080000}"/>
    <cellStyle name="head1" xfId="2220" xr:uid="{00000000-0005-0000-0000-00008A080000}"/>
    <cellStyle name="head2" xfId="2221" xr:uid="{00000000-0005-0000-0000-00008B080000}"/>
    <cellStyle name="Header" xfId="2222" xr:uid="{00000000-0005-0000-0000-00008C080000}"/>
    <cellStyle name="Header1" xfId="43" xr:uid="{00000000-0005-0000-0000-00008D080000}"/>
    <cellStyle name="Header2" xfId="44" xr:uid="{00000000-0005-0000-0000-00008E080000}"/>
    <cellStyle name="headers" xfId="2223" xr:uid="{00000000-0005-0000-0000-00008F080000}"/>
    <cellStyle name="HeaderShading" xfId="2224" xr:uid="{00000000-0005-0000-0000-000090080000}"/>
    <cellStyle name="heading" xfId="2225" xr:uid="{00000000-0005-0000-0000-000091080000}"/>
    <cellStyle name="Heading 1 2" xfId="45" xr:uid="{00000000-0005-0000-0000-000092080000}"/>
    <cellStyle name="Heading 1 3" xfId="2226" xr:uid="{00000000-0005-0000-0000-000093080000}"/>
    <cellStyle name="Heading 2 2" xfId="46" xr:uid="{00000000-0005-0000-0000-000094080000}"/>
    <cellStyle name="Heading 2 3" xfId="2227" xr:uid="{00000000-0005-0000-0000-000095080000}"/>
    <cellStyle name="Heading 3 2" xfId="47" xr:uid="{00000000-0005-0000-0000-000096080000}"/>
    <cellStyle name="Heading 3 3" xfId="2228" xr:uid="{00000000-0005-0000-0000-000097080000}"/>
    <cellStyle name="Heading 4 2" xfId="48" xr:uid="{00000000-0005-0000-0000-000098080000}"/>
    <cellStyle name="Heading 4 3" xfId="2229" xr:uid="{00000000-0005-0000-0000-000099080000}"/>
    <cellStyle name="Heading Left" xfId="2230" xr:uid="{00000000-0005-0000-0000-00009A080000}"/>
    <cellStyle name="Heading Right" xfId="2231" xr:uid="{00000000-0005-0000-0000-00009B080000}"/>
    <cellStyle name="heading1" xfId="2232" xr:uid="{00000000-0005-0000-0000-00009C080000}"/>
    <cellStyle name="heading2" xfId="2233" xr:uid="{00000000-0005-0000-0000-00009D080000}"/>
    <cellStyle name="HeadingB" xfId="2234" xr:uid="{00000000-0005-0000-0000-00009E080000}"/>
    <cellStyle name="HeadingBU" xfId="2235" xr:uid="{00000000-0005-0000-0000-00009F080000}"/>
    <cellStyle name="HEADINGS" xfId="2236" xr:uid="{00000000-0005-0000-0000-0000A0080000}"/>
    <cellStyle name="HEADINGSTOP" xfId="2237" xr:uid="{00000000-0005-0000-0000-0000A1080000}"/>
    <cellStyle name="HIDDEN" xfId="2238" xr:uid="{00000000-0005-0000-0000-0000A2080000}"/>
    <cellStyle name="Hide" xfId="2239" xr:uid="{00000000-0005-0000-0000-0000A3080000}"/>
    <cellStyle name="imput" xfId="2240" xr:uid="{00000000-0005-0000-0000-0000A4080000}"/>
    <cellStyle name="Input [yellow]" xfId="2241" xr:uid="{00000000-0005-0000-0000-0000A5080000}"/>
    <cellStyle name="Input [yellow] 2" xfId="2242" xr:uid="{00000000-0005-0000-0000-0000A6080000}"/>
    <cellStyle name="Input 2" xfId="49" xr:uid="{00000000-0005-0000-0000-0000A7080000}"/>
    <cellStyle name="Input 3" xfId="2243" xr:uid="{00000000-0005-0000-0000-0000A8080000}"/>
    <cellStyle name="Input Currency" xfId="2244" xr:uid="{00000000-0005-0000-0000-0000A9080000}"/>
    <cellStyle name="Input Date" xfId="2245" xr:uid="{00000000-0005-0000-0000-0000AA080000}"/>
    <cellStyle name="Input Fixed [0]" xfId="2246" xr:uid="{00000000-0005-0000-0000-0000AB080000}"/>
    <cellStyle name="Input Normal" xfId="2247" xr:uid="{00000000-0005-0000-0000-0000AC080000}"/>
    <cellStyle name="Input Percent" xfId="2248" xr:uid="{00000000-0005-0000-0000-0000AD080000}"/>
    <cellStyle name="Input Percent [2]" xfId="2249" xr:uid="{00000000-0005-0000-0000-0000AE080000}"/>
    <cellStyle name="Input Titles" xfId="2250" xr:uid="{00000000-0005-0000-0000-0000AF080000}"/>
    <cellStyle name="Input1" xfId="2251" xr:uid="{00000000-0005-0000-0000-0000B0080000}"/>
    <cellStyle name="Input2" xfId="2252" xr:uid="{00000000-0005-0000-0000-0000B1080000}"/>
    <cellStyle name="InputBlueFont" xfId="2253" xr:uid="{00000000-0005-0000-0000-0000B2080000}"/>
    <cellStyle name="InputBlueFontLocked" xfId="2254" xr:uid="{00000000-0005-0000-0000-0000B3080000}"/>
    <cellStyle name="InputNumberA" xfId="2255" xr:uid="{00000000-0005-0000-0000-0000B4080000}"/>
    <cellStyle name="InputNumberB" xfId="2256" xr:uid="{00000000-0005-0000-0000-0000B5080000}"/>
    <cellStyle name="InputOptional" xfId="2257" xr:uid="{00000000-0005-0000-0000-0000B6080000}"/>
    <cellStyle name="InputPercentA" xfId="2258" xr:uid="{00000000-0005-0000-0000-0000B7080000}"/>
    <cellStyle name="InputPercentB" xfId="2259" xr:uid="{00000000-0005-0000-0000-0000B8080000}"/>
    <cellStyle name="InputRequired" xfId="2260" xr:uid="{00000000-0005-0000-0000-0000B9080000}"/>
    <cellStyle name="IntInput" xfId="2261" xr:uid="{00000000-0005-0000-0000-0000BA080000}"/>
    <cellStyle name="IntInputBk" xfId="2262" xr:uid="{00000000-0005-0000-0000-0000BB080000}"/>
    <cellStyle name="IntInputBu" xfId="2263" xr:uid="{00000000-0005-0000-0000-0000BC080000}"/>
    <cellStyle name="Italics" xfId="2264" xr:uid="{00000000-0005-0000-0000-0000BD080000}"/>
    <cellStyle name="Item" xfId="2265" xr:uid="{00000000-0005-0000-0000-0000BE080000}"/>
    <cellStyle name="Item 8" xfId="2266" xr:uid="{00000000-0005-0000-0000-0000BF080000}"/>
    <cellStyle name="Item 8 left" xfId="2267" xr:uid="{00000000-0005-0000-0000-0000C0080000}"/>
    <cellStyle name="Item 8 long date" xfId="2268" xr:uid="{00000000-0005-0000-0000-0000C1080000}"/>
    <cellStyle name="Item 8 long date center" xfId="2269" xr:uid="{00000000-0005-0000-0000-0000C2080000}"/>
    <cellStyle name="Item 8 long date_MHD_Pierce County Revised Budgets 9-24-09_jat" xfId="2270" xr:uid="{00000000-0005-0000-0000-0000C3080000}"/>
    <cellStyle name="Item 8 right" xfId="2271" xr:uid="{00000000-0005-0000-0000-0000C4080000}"/>
    <cellStyle name="Item 8_MHD_Pierce County Revised Budgets 9-24-09_jat" xfId="2272" xr:uid="{00000000-0005-0000-0000-0000C5080000}"/>
    <cellStyle name="Item bold" xfId="2273" xr:uid="{00000000-0005-0000-0000-0000C6080000}"/>
    <cellStyle name="Item centered" xfId="2274" xr:uid="{00000000-0005-0000-0000-0000C7080000}"/>
    <cellStyle name="Item centered accross" xfId="2275" xr:uid="{00000000-0005-0000-0000-0000C8080000}"/>
    <cellStyle name="Item centered accross bold" xfId="2276" xr:uid="{00000000-0005-0000-0000-0000C9080000}"/>
    <cellStyle name="Item centered accross_Report 3" xfId="2277" xr:uid="{00000000-0005-0000-0000-0000CA080000}"/>
    <cellStyle name="Item centered bold" xfId="2278" xr:uid="{00000000-0005-0000-0000-0000CB080000}"/>
    <cellStyle name="Item centered bold wrap" xfId="2279" xr:uid="{00000000-0005-0000-0000-0000CC080000}"/>
    <cellStyle name="Item centered bold_Report 3" xfId="2280" xr:uid="{00000000-0005-0000-0000-0000CD080000}"/>
    <cellStyle name="Item centered vc" xfId="2281" xr:uid="{00000000-0005-0000-0000-0000CE080000}"/>
    <cellStyle name="Item centered_Report 3" xfId="2282" xr:uid="{00000000-0005-0000-0000-0000CF080000}"/>
    <cellStyle name="Item_Report 3" xfId="2283" xr:uid="{00000000-0005-0000-0000-0000D0080000}"/>
    <cellStyle name="KPMG Heading 1" xfId="2284" xr:uid="{00000000-0005-0000-0000-0000D1080000}"/>
    <cellStyle name="KPMG Heading 2" xfId="2285" xr:uid="{00000000-0005-0000-0000-0000D2080000}"/>
    <cellStyle name="KPMG Heading 3" xfId="2286" xr:uid="{00000000-0005-0000-0000-0000D3080000}"/>
    <cellStyle name="KPMG Heading 4" xfId="2287" xr:uid="{00000000-0005-0000-0000-0000D4080000}"/>
    <cellStyle name="KPMG Normal" xfId="2288" xr:uid="{00000000-0005-0000-0000-0000D5080000}"/>
    <cellStyle name="KPMG Normal Text" xfId="2289" xr:uid="{00000000-0005-0000-0000-0000D6080000}"/>
    <cellStyle name="KPMG Normal_Report 3" xfId="2290" xr:uid="{00000000-0005-0000-0000-0000D7080000}"/>
    <cellStyle name="Labels" xfId="2291" xr:uid="{00000000-0005-0000-0000-0000D8080000}"/>
    <cellStyle name="Lable8Left" xfId="2292" xr:uid="{00000000-0005-0000-0000-0000D9080000}"/>
    <cellStyle name="Legal 8½ x 14 in" xfId="2293" xr:uid="{00000000-0005-0000-0000-0000DA080000}"/>
    <cellStyle name="Level 1" xfId="2294" xr:uid="{00000000-0005-0000-0000-0000DB080000}"/>
    <cellStyle name="Level 2" xfId="2295" xr:uid="{00000000-0005-0000-0000-0000DC080000}"/>
    <cellStyle name="Level 3" xfId="2296" xr:uid="{00000000-0005-0000-0000-0000DD080000}"/>
    <cellStyle name="Line" xfId="2297" xr:uid="{00000000-0005-0000-0000-0000DE080000}"/>
    <cellStyle name="LineItem" xfId="2298" xr:uid="{00000000-0005-0000-0000-0000DF080000}"/>
    <cellStyle name="Lines" xfId="2299" xr:uid="{00000000-0005-0000-0000-0000E0080000}"/>
    <cellStyle name="Linked" xfId="2300" xr:uid="{00000000-0005-0000-0000-0000E1080000}"/>
    <cellStyle name="Linked Cell 2" xfId="50" xr:uid="{00000000-0005-0000-0000-0000E2080000}"/>
    <cellStyle name="Linked Cell 3" xfId="2301" xr:uid="{00000000-0005-0000-0000-0000E3080000}"/>
    <cellStyle name="m" xfId="2302" xr:uid="{00000000-0005-0000-0000-0000E4080000}"/>
    <cellStyle name="m_Report 3" xfId="2303" xr:uid="{00000000-0005-0000-0000-0000E5080000}"/>
    <cellStyle name="m_Sheet2" xfId="2304" xr:uid="{00000000-0005-0000-0000-0000E6080000}"/>
    <cellStyle name="m_Sheet3" xfId="2305" xr:uid="{00000000-0005-0000-0000-0000E7080000}"/>
    <cellStyle name="Map Labels" xfId="51" xr:uid="{00000000-0005-0000-0000-0000E8080000}"/>
    <cellStyle name="Map Legend" xfId="52" xr:uid="{00000000-0005-0000-0000-0000E9080000}"/>
    <cellStyle name="MIL Currency" xfId="2306" xr:uid="{00000000-0005-0000-0000-0000EA080000}"/>
    <cellStyle name="MIL Date" xfId="2307" xr:uid="{00000000-0005-0000-0000-0000EB080000}"/>
    <cellStyle name="MIL Header" xfId="2308" xr:uid="{00000000-0005-0000-0000-0000EC080000}"/>
    <cellStyle name="MIL Person Months" xfId="2309" xr:uid="{00000000-0005-0000-0000-0000ED080000}"/>
    <cellStyle name="MIL Score" xfId="2310" xr:uid="{00000000-0005-0000-0000-0000EE080000}"/>
    <cellStyle name="MIL TAT" xfId="2311" xr:uid="{00000000-0005-0000-0000-0000EF080000}"/>
    <cellStyle name="MIL Top Header" xfId="2312" xr:uid="{00000000-0005-0000-0000-0000F0080000}"/>
    <cellStyle name="MIL Unique Reference Number" xfId="2313" xr:uid="{00000000-0005-0000-0000-0000F1080000}"/>
    <cellStyle name="Millares [0]_pldt" xfId="2314" xr:uid="{00000000-0005-0000-0000-0000F2080000}"/>
    <cellStyle name="Millares_pldt" xfId="2315" xr:uid="{00000000-0005-0000-0000-0000F3080000}"/>
    <cellStyle name="Millions" xfId="2316" xr:uid="{00000000-0005-0000-0000-0000F4080000}"/>
    <cellStyle name="MinorSeparator" xfId="2317" xr:uid="{00000000-0005-0000-0000-0000F5080000}"/>
    <cellStyle name="mm/dd/yy" xfId="2318" xr:uid="{00000000-0005-0000-0000-0000F6080000}"/>
    <cellStyle name="Model" xfId="2319" xr:uid="{00000000-0005-0000-0000-0000F7080000}"/>
    <cellStyle name="Moneda [0]_pldt" xfId="2320" xr:uid="{00000000-0005-0000-0000-0000F8080000}"/>
    <cellStyle name="Moneda_pldt" xfId="2321" xr:uid="{00000000-0005-0000-0000-0000F9080000}"/>
    <cellStyle name="MonthHeader" xfId="2322" xr:uid="{00000000-0005-0000-0000-0000FA080000}"/>
    <cellStyle name="MonthLabels" xfId="2323" xr:uid="{00000000-0005-0000-0000-0000FB080000}"/>
    <cellStyle name="mt" xfId="2324" xr:uid="{00000000-0005-0000-0000-0000FC080000}"/>
    <cellStyle name="Mult No x" xfId="2325" xr:uid="{00000000-0005-0000-0000-0000FD080000}"/>
    <cellStyle name="Mult With x" xfId="2326" xr:uid="{00000000-0005-0000-0000-0000FE080000}"/>
    <cellStyle name="Multiple" xfId="2327" xr:uid="{00000000-0005-0000-0000-0000FF080000}"/>
    <cellStyle name="Multiple (no x)" xfId="2328" xr:uid="{00000000-0005-0000-0000-000000090000}"/>
    <cellStyle name="Multiple (x)" xfId="2329" xr:uid="{00000000-0005-0000-0000-000001090000}"/>
    <cellStyle name="Multiple [0]" xfId="2330" xr:uid="{00000000-0005-0000-0000-000002090000}"/>
    <cellStyle name="Multiple [1]" xfId="2331" xr:uid="{00000000-0005-0000-0000-000003090000}"/>
    <cellStyle name="Multiple[1]" xfId="2332" xr:uid="{00000000-0005-0000-0000-000004090000}"/>
    <cellStyle name="Multiple_1 Dec" xfId="2333" xr:uid="{00000000-0005-0000-0000-000005090000}"/>
    <cellStyle name="multiples" xfId="2334" xr:uid="{00000000-0005-0000-0000-000006090000}"/>
    <cellStyle name="multipoles" xfId="2335" xr:uid="{00000000-0005-0000-0000-000007090000}"/>
    <cellStyle name="NA is zero" xfId="2336" xr:uid="{00000000-0005-0000-0000-000008090000}"/>
    <cellStyle name="Neutral 2" xfId="53" xr:uid="{00000000-0005-0000-0000-000009090000}"/>
    <cellStyle name="Neutral 3" xfId="2337" xr:uid="{00000000-0005-0000-0000-00000A090000}"/>
    <cellStyle name="NINA" xfId="2338" xr:uid="{00000000-0005-0000-0000-00000B090000}"/>
    <cellStyle name="no dec" xfId="2339" xr:uid="{00000000-0005-0000-0000-00000C090000}"/>
    <cellStyle name="nonmultiple" xfId="2340" xr:uid="{00000000-0005-0000-0000-00000D090000}"/>
    <cellStyle name="norm" xfId="2341" xr:uid="{00000000-0005-0000-0000-00000E090000}"/>
    <cellStyle name="norma" xfId="2342" xr:uid="{00000000-0005-0000-0000-00000F090000}"/>
    <cellStyle name="Normal" xfId="0" builtinId="0"/>
    <cellStyle name="Normal - Style1" xfId="2343" xr:uid="{00000000-0005-0000-0000-000011090000}"/>
    <cellStyle name="Normal - Style1 2" xfId="2344" xr:uid="{00000000-0005-0000-0000-000012090000}"/>
    <cellStyle name="Normal - Style2" xfId="2345" xr:uid="{00000000-0005-0000-0000-000013090000}"/>
    <cellStyle name="Normal - Style3" xfId="2346" xr:uid="{00000000-0005-0000-0000-000014090000}"/>
    <cellStyle name="Normal - Style4" xfId="2347" xr:uid="{00000000-0005-0000-0000-000015090000}"/>
    <cellStyle name="Normal - Style5" xfId="2348" xr:uid="{00000000-0005-0000-0000-000016090000}"/>
    <cellStyle name="Normal - Style6" xfId="2349" xr:uid="{00000000-0005-0000-0000-000017090000}"/>
    <cellStyle name="Normal - Style7" xfId="2350" xr:uid="{00000000-0005-0000-0000-000018090000}"/>
    <cellStyle name="Normal - Style8" xfId="2351" xr:uid="{00000000-0005-0000-0000-000019090000}"/>
    <cellStyle name="Normal [0]" xfId="2352" xr:uid="{00000000-0005-0000-0000-00001A090000}"/>
    <cellStyle name="Normal [1]" xfId="2353" xr:uid="{00000000-0005-0000-0000-00001B090000}"/>
    <cellStyle name="Normal [2]" xfId="2354" xr:uid="{00000000-0005-0000-0000-00001C090000}"/>
    <cellStyle name="Normal [3]" xfId="2355" xr:uid="{00000000-0005-0000-0000-00001D090000}"/>
    <cellStyle name="Normal 10" xfId="2356" xr:uid="{00000000-0005-0000-0000-00001E090000}"/>
    <cellStyle name="Normal 100" xfId="2357" xr:uid="{00000000-0005-0000-0000-00001F090000}"/>
    <cellStyle name="Normal 100 2" xfId="2358" xr:uid="{00000000-0005-0000-0000-000020090000}"/>
    <cellStyle name="Normal 100_Report 3" xfId="2359" xr:uid="{00000000-0005-0000-0000-000021090000}"/>
    <cellStyle name="Normal 101" xfId="2360" xr:uid="{00000000-0005-0000-0000-000022090000}"/>
    <cellStyle name="Normal 101 2" xfId="2361" xr:uid="{00000000-0005-0000-0000-000023090000}"/>
    <cellStyle name="Normal 101_Report 3" xfId="2362" xr:uid="{00000000-0005-0000-0000-000024090000}"/>
    <cellStyle name="Normal 102" xfId="2363" xr:uid="{00000000-0005-0000-0000-000025090000}"/>
    <cellStyle name="Normal 102 2" xfId="2364" xr:uid="{00000000-0005-0000-0000-000026090000}"/>
    <cellStyle name="Normal 102_Report 3" xfId="2365" xr:uid="{00000000-0005-0000-0000-000027090000}"/>
    <cellStyle name="Normal 103" xfId="2366" xr:uid="{00000000-0005-0000-0000-000028090000}"/>
    <cellStyle name="Normal 103 2" xfId="2367" xr:uid="{00000000-0005-0000-0000-000029090000}"/>
    <cellStyle name="Normal 103_Report 3" xfId="2368" xr:uid="{00000000-0005-0000-0000-00002A090000}"/>
    <cellStyle name="Normal 104" xfId="2369" xr:uid="{00000000-0005-0000-0000-00002B090000}"/>
    <cellStyle name="Normal 104 2" xfId="2370" xr:uid="{00000000-0005-0000-0000-00002C090000}"/>
    <cellStyle name="Normal 104_Report 3" xfId="2371" xr:uid="{00000000-0005-0000-0000-00002D090000}"/>
    <cellStyle name="Normal 105" xfId="2372" xr:uid="{00000000-0005-0000-0000-00002E090000}"/>
    <cellStyle name="Normal 105 2" xfId="2373" xr:uid="{00000000-0005-0000-0000-00002F090000}"/>
    <cellStyle name="Normal 105_Report 3" xfId="2374" xr:uid="{00000000-0005-0000-0000-000030090000}"/>
    <cellStyle name="Normal 106" xfId="2375" xr:uid="{00000000-0005-0000-0000-000031090000}"/>
    <cellStyle name="Normal 106 2" xfId="2376" xr:uid="{00000000-0005-0000-0000-000032090000}"/>
    <cellStyle name="Normal 107" xfId="2377" xr:uid="{00000000-0005-0000-0000-000033090000}"/>
    <cellStyle name="Normal 107 2" xfId="2378" xr:uid="{00000000-0005-0000-0000-000034090000}"/>
    <cellStyle name="Normal 107_Report 3" xfId="2379" xr:uid="{00000000-0005-0000-0000-000035090000}"/>
    <cellStyle name="Normal 108" xfId="2380" xr:uid="{00000000-0005-0000-0000-000036090000}"/>
    <cellStyle name="Normal 108 2" xfId="2381" xr:uid="{00000000-0005-0000-0000-000037090000}"/>
    <cellStyle name="Normal 108_Report 3" xfId="2382" xr:uid="{00000000-0005-0000-0000-000038090000}"/>
    <cellStyle name="Normal 109" xfId="2383" xr:uid="{00000000-0005-0000-0000-000039090000}"/>
    <cellStyle name="Normal 109 2" xfId="2384" xr:uid="{00000000-0005-0000-0000-00003A090000}"/>
    <cellStyle name="Normal 109_Report 3" xfId="2385" xr:uid="{00000000-0005-0000-0000-00003B090000}"/>
    <cellStyle name="Normal 11" xfId="2386" xr:uid="{00000000-0005-0000-0000-00003C090000}"/>
    <cellStyle name="Normal 11 2" xfId="2387" xr:uid="{00000000-0005-0000-0000-00003D090000}"/>
    <cellStyle name="Normal 11_Report 3" xfId="2388" xr:uid="{00000000-0005-0000-0000-00003E090000}"/>
    <cellStyle name="Normal 110" xfId="2389" xr:uid="{00000000-0005-0000-0000-00003F090000}"/>
    <cellStyle name="Normal 110 2" xfId="2390" xr:uid="{00000000-0005-0000-0000-000040090000}"/>
    <cellStyle name="Normal 110_Report 3" xfId="2391" xr:uid="{00000000-0005-0000-0000-000041090000}"/>
    <cellStyle name="Normal 111" xfId="2392" xr:uid="{00000000-0005-0000-0000-000042090000}"/>
    <cellStyle name="Normal 111 2" xfId="2393" xr:uid="{00000000-0005-0000-0000-000043090000}"/>
    <cellStyle name="Normal 111_Report 3" xfId="2394" xr:uid="{00000000-0005-0000-0000-000044090000}"/>
    <cellStyle name="Normal 112" xfId="2395" xr:uid="{00000000-0005-0000-0000-000045090000}"/>
    <cellStyle name="Normal 112 2" xfId="2396" xr:uid="{00000000-0005-0000-0000-000046090000}"/>
    <cellStyle name="Normal 113" xfId="2397" xr:uid="{00000000-0005-0000-0000-000047090000}"/>
    <cellStyle name="Normal 113 2" xfId="2398" xr:uid="{00000000-0005-0000-0000-000048090000}"/>
    <cellStyle name="Normal 114" xfId="2399" xr:uid="{00000000-0005-0000-0000-000049090000}"/>
    <cellStyle name="Normal 114 2" xfId="2400" xr:uid="{00000000-0005-0000-0000-00004A090000}"/>
    <cellStyle name="Normal 115" xfId="2401" xr:uid="{00000000-0005-0000-0000-00004B090000}"/>
    <cellStyle name="Normal 116" xfId="2402" xr:uid="{00000000-0005-0000-0000-00004C090000}"/>
    <cellStyle name="Normal 116 2" xfId="2403" xr:uid="{00000000-0005-0000-0000-00004D090000}"/>
    <cellStyle name="Normal 116_Report 3" xfId="2404" xr:uid="{00000000-0005-0000-0000-00004E090000}"/>
    <cellStyle name="Normal 118" xfId="2405" xr:uid="{00000000-0005-0000-0000-00004F090000}"/>
    <cellStyle name="Normal 118 2" xfId="2406" xr:uid="{00000000-0005-0000-0000-000050090000}"/>
    <cellStyle name="Normal 118_Report 3" xfId="2407" xr:uid="{00000000-0005-0000-0000-000051090000}"/>
    <cellStyle name="Normal 119" xfId="2408" xr:uid="{00000000-0005-0000-0000-000052090000}"/>
    <cellStyle name="Normal 119 2" xfId="2409" xr:uid="{00000000-0005-0000-0000-000053090000}"/>
    <cellStyle name="Normal 119_Report 3" xfId="2410" xr:uid="{00000000-0005-0000-0000-000054090000}"/>
    <cellStyle name="Normal 12" xfId="2411" xr:uid="{00000000-0005-0000-0000-000055090000}"/>
    <cellStyle name="Normal 12 2" xfId="2412" xr:uid="{00000000-0005-0000-0000-000056090000}"/>
    <cellStyle name="Normal 12_Report 3" xfId="2413" xr:uid="{00000000-0005-0000-0000-000057090000}"/>
    <cellStyle name="Normal 124" xfId="2414" xr:uid="{00000000-0005-0000-0000-000058090000}"/>
    <cellStyle name="Normal 124 2" xfId="2415" xr:uid="{00000000-0005-0000-0000-000059090000}"/>
    <cellStyle name="Normal 124_Report 3" xfId="2416" xr:uid="{00000000-0005-0000-0000-00005A090000}"/>
    <cellStyle name="Normal 125" xfId="2417" xr:uid="{00000000-0005-0000-0000-00005B090000}"/>
    <cellStyle name="Normal 125 2" xfId="2418" xr:uid="{00000000-0005-0000-0000-00005C090000}"/>
    <cellStyle name="Normal 125_Report 3" xfId="2419" xr:uid="{00000000-0005-0000-0000-00005D090000}"/>
    <cellStyle name="Normal 127" xfId="2420" xr:uid="{00000000-0005-0000-0000-00005E090000}"/>
    <cellStyle name="Normal 127 2" xfId="2421" xr:uid="{00000000-0005-0000-0000-00005F090000}"/>
    <cellStyle name="Normal 127_Report 3" xfId="2422" xr:uid="{00000000-0005-0000-0000-000060090000}"/>
    <cellStyle name="Normal 13" xfId="2423" xr:uid="{00000000-0005-0000-0000-000061090000}"/>
    <cellStyle name="Normal 13 2" xfId="2424" xr:uid="{00000000-0005-0000-0000-000062090000}"/>
    <cellStyle name="Normal 13_Report 3" xfId="2425" xr:uid="{00000000-0005-0000-0000-000063090000}"/>
    <cellStyle name="Normal 14" xfId="2426" xr:uid="{00000000-0005-0000-0000-000064090000}"/>
    <cellStyle name="Normal 14 2" xfId="2427" xr:uid="{00000000-0005-0000-0000-000065090000}"/>
    <cellStyle name="Normal 14_Report 3" xfId="2428" xr:uid="{00000000-0005-0000-0000-000066090000}"/>
    <cellStyle name="Normal 15" xfId="2429" xr:uid="{00000000-0005-0000-0000-000067090000}"/>
    <cellStyle name="Normal 15 2" xfId="2430" xr:uid="{00000000-0005-0000-0000-000068090000}"/>
    <cellStyle name="Normal 15_Report 3" xfId="2431" xr:uid="{00000000-0005-0000-0000-000069090000}"/>
    <cellStyle name="Normal 16" xfId="2432" xr:uid="{00000000-0005-0000-0000-00006A090000}"/>
    <cellStyle name="Normal 16 2" xfId="2433" xr:uid="{00000000-0005-0000-0000-00006B090000}"/>
    <cellStyle name="Normal 16_Report 3" xfId="2434" xr:uid="{00000000-0005-0000-0000-00006C090000}"/>
    <cellStyle name="Normal 17" xfId="2435" xr:uid="{00000000-0005-0000-0000-00006D090000}"/>
    <cellStyle name="Normal 17 2" xfId="2436" xr:uid="{00000000-0005-0000-0000-00006E090000}"/>
    <cellStyle name="Normal 17_Report 3" xfId="2437" xr:uid="{00000000-0005-0000-0000-00006F090000}"/>
    <cellStyle name="Normal 18" xfId="2438" xr:uid="{00000000-0005-0000-0000-000070090000}"/>
    <cellStyle name="Normal 18 2" xfId="2439" xr:uid="{00000000-0005-0000-0000-000071090000}"/>
    <cellStyle name="Normal 18_Report 3" xfId="2440" xr:uid="{00000000-0005-0000-0000-000072090000}"/>
    <cellStyle name="Normal 19" xfId="2441" xr:uid="{00000000-0005-0000-0000-000073090000}"/>
    <cellStyle name="Normal 19 2" xfId="2442" xr:uid="{00000000-0005-0000-0000-000074090000}"/>
    <cellStyle name="Normal 19_Report 3" xfId="2443" xr:uid="{00000000-0005-0000-0000-000075090000}"/>
    <cellStyle name="Normal 2" xfId="54" xr:uid="{00000000-0005-0000-0000-000076090000}"/>
    <cellStyle name="Normal 2 2" xfId="55" xr:uid="{00000000-0005-0000-0000-000077090000}"/>
    <cellStyle name="Normal 2 2 2" xfId="56" xr:uid="{00000000-0005-0000-0000-000078090000}"/>
    <cellStyle name="Normal 2 2_Report 3" xfId="2444" xr:uid="{00000000-0005-0000-0000-000079090000}"/>
    <cellStyle name="Normal 2 3" xfId="57" xr:uid="{00000000-0005-0000-0000-00007A090000}"/>
    <cellStyle name="Normal 2_2013-05-30,_AMG_PS185_2013_Q1" xfId="2445" xr:uid="{00000000-0005-0000-0000-00007B090000}"/>
    <cellStyle name="Normal 20" xfId="2446" xr:uid="{00000000-0005-0000-0000-00007C090000}"/>
    <cellStyle name="Normal 20 2" xfId="2447" xr:uid="{00000000-0005-0000-0000-00007D090000}"/>
    <cellStyle name="Normal 20_Report 3" xfId="2448" xr:uid="{00000000-0005-0000-0000-00007E090000}"/>
    <cellStyle name="Normal 21" xfId="2449" xr:uid="{00000000-0005-0000-0000-00007F090000}"/>
    <cellStyle name="Normal 21 2" xfId="2450" xr:uid="{00000000-0005-0000-0000-000080090000}"/>
    <cellStyle name="Normal 21_Report 3" xfId="2451" xr:uid="{00000000-0005-0000-0000-000081090000}"/>
    <cellStyle name="Normal 22" xfId="2452" xr:uid="{00000000-0005-0000-0000-000082090000}"/>
    <cellStyle name="Normal 22 2" xfId="2453" xr:uid="{00000000-0005-0000-0000-000083090000}"/>
    <cellStyle name="Normal 22_Report 3" xfId="2454" xr:uid="{00000000-0005-0000-0000-000084090000}"/>
    <cellStyle name="Normal 23" xfId="2455" xr:uid="{00000000-0005-0000-0000-000085090000}"/>
    <cellStyle name="Normal 24" xfId="2456" xr:uid="{00000000-0005-0000-0000-000086090000}"/>
    <cellStyle name="Normal 24 2" xfId="2457" xr:uid="{00000000-0005-0000-0000-000087090000}"/>
    <cellStyle name="Normal 24_Report 3" xfId="2458" xr:uid="{00000000-0005-0000-0000-000088090000}"/>
    <cellStyle name="Normal 25" xfId="2459" xr:uid="{00000000-0005-0000-0000-000089090000}"/>
    <cellStyle name="Normal 25 2" xfId="2460" xr:uid="{00000000-0005-0000-0000-00008A090000}"/>
    <cellStyle name="Normal 25_Report 3" xfId="2461" xr:uid="{00000000-0005-0000-0000-00008B090000}"/>
    <cellStyle name="Normal 26" xfId="2462" xr:uid="{00000000-0005-0000-0000-00008C090000}"/>
    <cellStyle name="Normal 26 2" xfId="2463" xr:uid="{00000000-0005-0000-0000-00008D090000}"/>
    <cellStyle name="Normal 26_Report 3" xfId="2464" xr:uid="{00000000-0005-0000-0000-00008E090000}"/>
    <cellStyle name="Normal 27" xfId="2465" xr:uid="{00000000-0005-0000-0000-00008F090000}"/>
    <cellStyle name="Normal 27 2" xfId="2466" xr:uid="{00000000-0005-0000-0000-000090090000}"/>
    <cellStyle name="Normal 27_Report 3" xfId="2467" xr:uid="{00000000-0005-0000-0000-000091090000}"/>
    <cellStyle name="Normal 28" xfId="2468" xr:uid="{00000000-0005-0000-0000-000092090000}"/>
    <cellStyle name="Normal 28 2" xfId="2469" xr:uid="{00000000-0005-0000-0000-000093090000}"/>
    <cellStyle name="Normal 28_Report 3" xfId="2470" xr:uid="{00000000-0005-0000-0000-000094090000}"/>
    <cellStyle name="Normal 29" xfId="2471" xr:uid="{00000000-0005-0000-0000-000095090000}"/>
    <cellStyle name="Normal 29 2" xfId="2472" xr:uid="{00000000-0005-0000-0000-000096090000}"/>
    <cellStyle name="Normal 29_Report 3" xfId="2473" xr:uid="{00000000-0005-0000-0000-000097090000}"/>
    <cellStyle name="Normal 3" xfId="58" xr:uid="{00000000-0005-0000-0000-000098090000}"/>
    <cellStyle name="Normal 3 2" xfId="59" xr:uid="{00000000-0005-0000-0000-000099090000}"/>
    <cellStyle name="Normal 3 2 2" xfId="60" xr:uid="{00000000-0005-0000-0000-00009A090000}"/>
    <cellStyle name="Normal 3 3" xfId="61" xr:uid="{00000000-0005-0000-0000-00009B090000}"/>
    <cellStyle name="Normal 3 3 2" xfId="2474" xr:uid="{00000000-0005-0000-0000-00009C090000}"/>
    <cellStyle name="Normal 3 3_CoLTS DRAFT Mock Up 20130716 formula 03 version" xfId="2475" xr:uid="{00000000-0005-0000-0000-00009D090000}"/>
    <cellStyle name="Normal 3_Date of Payment 2 Yr. Rollback" xfId="2476" xr:uid="{00000000-0005-0000-0000-00009E090000}"/>
    <cellStyle name="Normal 30" xfId="2477" xr:uid="{00000000-0005-0000-0000-00009F090000}"/>
    <cellStyle name="Normal 30 2" xfId="2478" xr:uid="{00000000-0005-0000-0000-0000A0090000}"/>
    <cellStyle name="Normal 30_Report 3" xfId="2479" xr:uid="{00000000-0005-0000-0000-0000A1090000}"/>
    <cellStyle name="Normal 31" xfId="2480" xr:uid="{00000000-0005-0000-0000-0000A2090000}"/>
    <cellStyle name="Normal 31 2" xfId="2481" xr:uid="{00000000-0005-0000-0000-0000A3090000}"/>
    <cellStyle name="Normal 31_Report 3" xfId="2482" xr:uid="{00000000-0005-0000-0000-0000A4090000}"/>
    <cellStyle name="Normal 32" xfId="2483" xr:uid="{00000000-0005-0000-0000-0000A5090000}"/>
    <cellStyle name="Normal 32 2" xfId="2484" xr:uid="{00000000-0005-0000-0000-0000A6090000}"/>
    <cellStyle name="Normal 32_Report 3" xfId="2485" xr:uid="{00000000-0005-0000-0000-0000A7090000}"/>
    <cellStyle name="Normal 33" xfId="2486" xr:uid="{00000000-0005-0000-0000-0000A8090000}"/>
    <cellStyle name="Normal 33 2" xfId="2487" xr:uid="{00000000-0005-0000-0000-0000A9090000}"/>
    <cellStyle name="Normal 33_Report 3" xfId="2488" xr:uid="{00000000-0005-0000-0000-0000AA090000}"/>
    <cellStyle name="Normal 34" xfId="2489" xr:uid="{00000000-0005-0000-0000-0000AB090000}"/>
    <cellStyle name="Normal 35" xfId="2490" xr:uid="{00000000-0005-0000-0000-0000AC090000}"/>
    <cellStyle name="Normal 36" xfId="2491" xr:uid="{00000000-0005-0000-0000-0000AD090000}"/>
    <cellStyle name="Normal 37" xfId="2492" xr:uid="{00000000-0005-0000-0000-0000AE090000}"/>
    <cellStyle name="Normal 37 2" xfId="2493" xr:uid="{00000000-0005-0000-0000-0000AF090000}"/>
    <cellStyle name="Normal 37_Report 3" xfId="2494" xr:uid="{00000000-0005-0000-0000-0000B0090000}"/>
    <cellStyle name="Normal 38" xfId="2495" xr:uid="{00000000-0005-0000-0000-0000B1090000}"/>
    <cellStyle name="Normal 39" xfId="2496" xr:uid="{00000000-0005-0000-0000-0000B2090000}"/>
    <cellStyle name="Normal 4" xfId="62" xr:uid="{00000000-0005-0000-0000-0000B3090000}"/>
    <cellStyle name="Normal 4 2" xfId="2497" xr:uid="{00000000-0005-0000-0000-0000B4090000}"/>
    <cellStyle name="Normal 4_Date of Payment 2 Yr. Rollback" xfId="2498" xr:uid="{00000000-0005-0000-0000-0000B5090000}"/>
    <cellStyle name="Normal 40" xfId="2499" xr:uid="{00000000-0005-0000-0000-0000B6090000}"/>
    <cellStyle name="Normal 41" xfId="2500" xr:uid="{00000000-0005-0000-0000-0000B7090000}"/>
    <cellStyle name="Normal 41 2" xfId="2501" xr:uid="{00000000-0005-0000-0000-0000B8090000}"/>
    <cellStyle name="Normal 41_Report 3" xfId="2502" xr:uid="{00000000-0005-0000-0000-0000B9090000}"/>
    <cellStyle name="Normal 42" xfId="2503" xr:uid="{00000000-0005-0000-0000-0000BA090000}"/>
    <cellStyle name="Normal 42 2" xfId="2504" xr:uid="{00000000-0005-0000-0000-0000BB090000}"/>
    <cellStyle name="Normal 42_Report 3" xfId="2505" xr:uid="{00000000-0005-0000-0000-0000BC090000}"/>
    <cellStyle name="Normal 43" xfId="2506" xr:uid="{00000000-0005-0000-0000-0000BD090000}"/>
    <cellStyle name="Normal 43 2" xfId="2507" xr:uid="{00000000-0005-0000-0000-0000BE090000}"/>
    <cellStyle name="Normal 43_Report 3" xfId="2508" xr:uid="{00000000-0005-0000-0000-0000BF090000}"/>
    <cellStyle name="Normal 44" xfId="2509" xr:uid="{00000000-0005-0000-0000-0000C0090000}"/>
    <cellStyle name="Normal 44 2" xfId="2510" xr:uid="{00000000-0005-0000-0000-0000C1090000}"/>
    <cellStyle name="Normal 44_Report 3" xfId="2511" xr:uid="{00000000-0005-0000-0000-0000C2090000}"/>
    <cellStyle name="Normal 45" xfId="2512" xr:uid="{00000000-0005-0000-0000-0000C3090000}"/>
    <cellStyle name="Normal 45 2" xfId="2513" xr:uid="{00000000-0005-0000-0000-0000C4090000}"/>
    <cellStyle name="Normal 45_Report 3" xfId="2514" xr:uid="{00000000-0005-0000-0000-0000C5090000}"/>
    <cellStyle name="Normal 46" xfId="2515" xr:uid="{00000000-0005-0000-0000-0000C6090000}"/>
    <cellStyle name="Normal 46 2" xfId="2516" xr:uid="{00000000-0005-0000-0000-0000C7090000}"/>
    <cellStyle name="Normal 46_Report 3" xfId="2517" xr:uid="{00000000-0005-0000-0000-0000C8090000}"/>
    <cellStyle name="Normal 47" xfId="2518" xr:uid="{00000000-0005-0000-0000-0000C9090000}"/>
    <cellStyle name="Normal 47 2" xfId="2519" xr:uid="{00000000-0005-0000-0000-0000CA090000}"/>
    <cellStyle name="Normal 47_Report 3" xfId="2520" xr:uid="{00000000-0005-0000-0000-0000CB090000}"/>
    <cellStyle name="Normal 48" xfId="2521" xr:uid="{00000000-0005-0000-0000-0000CC090000}"/>
    <cellStyle name="Normal 48 2" xfId="2522" xr:uid="{00000000-0005-0000-0000-0000CD090000}"/>
    <cellStyle name="Normal 48_Report 3" xfId="2523" xr:uid="{00000000-0005-0000-0000-0000CE090000}"/>
    <cellStyle name="Normal 49" xfId="2524" xr:uid="{00000000-0005-0000-0000-0000CF090000}"/>
    <cellStyle name="Normal 49 2" xfId="2525" xr:uid="{00000000-0005-0000-0000-0000D0090000}"/>
    <cellStyle name="Normal 49_Report 3" xfId="2526" xr:uid="{00000000-0005-0000-0000-0000D1090000}"/>
    <cellStyle name="Normal 5" xfId="63" xr:uid="{00000000-0005-0000-0000-0000D2090000}"/>
    <cellStyle name="Normal 5 2" xfId="2527" xr:uid="{00000000-0005-0000-0000-0000D3090000}"/>
    <cellStyle name="Normal 5_Report 3" xfId="2528" xr:uid="{00000000-0005-0000-0000-0000D4090000}"/>
    <cellStyle name="Normal 50" xfId="2529" xr:uid="{00000000-0005-0000-0000-0000D5090000}"/>
    <cellStyle name="Normal 50 2" xfId="2530" xr:uid="{00000000-0005-0000-0000-0000D6090000}"/>
    <cellStyle name="Normal 50_Report 3" xfId="2531" xr:uid="{00000000-0005-0000-0000-0000D7090000}"/>
    <cellStyle name="Normal 51" xfId="2532" xr:uid="{00000000-0005-0000-0000-0000D8090000}"/>
    <cellStyle name="Normal 51 2" xfId="2533" xr:uid="{00000000-0005-0000-0000-0000D9090000}"/>
    <cellStyle name="Normal 51_Report 3" xfId="2534" xr:uid="{00000000-0005-0000-0000-0000DA090000}"/>
    <cellStyle name="Normal 52" xfId="2535" xr:uid="{00000000-0005-0000-0000-0000DB090000}"/>
    <cellStyle name="Normal 52 2" xfId="2536" xr:uid="{00000000-0005-0000-0000-0000DC090000}"/>
    <cellStyle name="Normal 52_Report 3" xfId="2537" xr:uid="{00000000-0005-0000-0000-0000DD090000}"/>
    <cellStyle name="Normal 53" xfId="2538" xr:uid="{00000000-0005-0000-0000-0000DE090000}"/>
    <cellStyle name="Normal 53 2" xfId="2539" xr:uid="{00000000-0005-0000-0000-0000DF090000}"/>
    <cellStyle name="Normal 53_Report 3" xfId="2540" xr:uid="{00000000-0005-0000-0000-0000E0090000}"/>
    <cellStyle name="Normal 54" xfId="2541" xr:uid="{00000000-0005-0000-0000-0000E1090000}"/>
    <cellStyle name="Normal 54 2" xfId="2542" xr:uid="{00000000-0005-0000-0000-0000E2090000}"/>
    <cellStyle name="Normal 54_Report 3" xfId="2543" xr:uid="{00000000-0005-0000-0000-0000E3090000}"/>
    <cellStyle name="Normal 55" xfId="2544" xr:uid="{00000000-0005-0000-0000-0000E4090000}"/>
    <cellStyle name="Normal 55 2" xfId="2545" xr:uid="{00000000-0005-0000-0000-0000E5090000}"/>
    <cellStyle name="Normal 55_Report 3" xfId="2546" xr:uid="{00000000-0005-0000-0000-0000E6090000}"/>
    <cellStyle name="Normal 56" xfId="2547" xr:uid="{00000000-0005-0000-0000-0000E7090000}"/>
    <cellStyle name="Normal 56 2" xfId="2548" xr:uid="{00000000-0005-0000-0000-0000E8090000}"/>
    <cellStyle name="Normal 56_Report 3" xfId="2549" xr:uid="{00000000-0005-0000-0000-0000E9090000}"/>
    <cellStyle name="Normal 57" xfId="2550" xr:uid="{00000000-0005-0000-0000-0000EA090000}"/>
    <cellStyle name="Normal 57 2" xfId="2551" xr:uid="{00000000-0005-0000-0000-0000EB090000}"/>
    <cellStyle name="Normal 57_Report 3" xfId="2552" xr:uid="{00000000-0005-0000-0000-0000EC090000}"/>
    <cellStyle name="Normal 58" xfId="2553" xr:uid="{00000000-0005-0000-0000-0000ED090000}"/>
    <cellStyle name="Normal 58 2" xfId="2554" xr:uid="{00000000-0005-0000-0000-0000EE090000}"/>
    <cellStyle name="Normal 58_Report 3" xfId="2555" xr:uid="{00000000-0005-0000-0000-0000EF090000}"/>
    <cellStyle name="Normal 59" xfId="2556" xr:uid="{00000000-0005-0000-0000-0000F0090000}"/>
    <cellStyle name="Normal 59 2" xfId="2557" xr:uid="{00000000-0005-0000-0000-0000F1090000}"/>
    <cellStyle name="Normal 59_Report 3" xfId="2558" xr:uid="{00000000-0005-0000-0000-0000F2090000}"/>
    <cellStyle name="Normal 6" xfId="74" xr:uid="{00000000-0005-0000-0000-0000F3090000}"/>
    <cellStyle name="Normal 60" xfId="2559" xr:uid="{00000000-0005-0000-0000-0000F4090000}"/>
    <cellStyle name="Normal 60 2" xfId="2560" xr:uid="{00000000-0005-0000-0000-0000F5090000}"/>
    <cellStyle name="Normal 60_Report 3" xfId="2561" xr:uid="{00000000-0005-0000-0000-0000F6090000}"/>
    <cellStyle name="Normal 61" xfId="2562" xr:uid="{00000000-0005-0000-0000-0000F7090000}"/>
    <cellStyle name="Normal 61 2" xfId="2563" xr:uid="{00000000-0005-0000-0000-0000F8090000}"/>
    <cellStyle name="Normal 61_Report 3" xfId="2564" xr:uid="{00000000-0005-0000-0000-0000F9090000}"/>
    <cellStyle name="Normal 62" xfId="2565" xr:uid="{00000000-0005-0000-0000-0000FA090000}"/>
    <cellStyle name="Normal 62 2" xfId="2566" xr:uid="{00000000-0005-0000-0000-0000FB090000}"/>
    <cellStyle name="Normal 62_Report 3" xfId="2567" xr:uid="{00000000-0005-0000-0000-0000FC090000}"/>
    <cellStyle name="Normal 63" xfId="2568" xr:uid="{00000000-0005-0000-0000-0000FD090000}"/>
    <cellStyle name="Normal 63 2" xfId="2569" xr:uid="{00000000-0005-0000-0000-0000FE090000}"/>
    <cellStyle name="Normal 63_Report 3" xfId="2570" xr:uid="{00000000-0005-0000-0000-0000FF090000}"/>
    <cellStyle name="Normal 64" xfId="2571" xr:uid="{00000000-0005-0000-0000-0000000A0000}"/>
    <cellStyle name="Normal 64 2" xfId="2572" xr:uid="{00000000-0005-0000-0000-0000010A0000}"/>
    <cellStyle name="Normal 64_Report 3" xfId="2573" xr:uid="{00000000-0005-0000-0000-0000020A0000}"/>
    <cellStyle name="Normal 65" xfId="2574" xr:uid="{00000000-0005-0000-0000-0000030A0000}"/>
    <cellStyle name="Normal 65 2" xfId="2575" xr:uid="{00000000-0005-0000-0000-0000040A0000}"/>
    <cellStyle name="Normal 65_Report 3" xfId="2576" xr:uid="{00000000-0005-0000-0000-0000050A0000}"/>
    <cellStyle name="Normal 66" xfId="2577" xr:uid="{00000000-0005-0000-0000-0000060A0000}"/>
    <cellStyle name="Normal 66 2" xfId="2578" xr:uid="{00000000-0005-0000-0000-0000070A0000}"/>
    <cellStyle name="Normal 66_Report 3" xfId="2579" xr:uid="{00000000-0005-0000-0000-0000080A0000}"/>
    <cellStyle name="Normal 67" xfId="2580" xr:uid="{00000000-0005-0000-0000-0000090A0000}"/>
    <cellStyle name="Normal 67 2" xfId="2581" xr:uid="{00000000-0005-0000-0000-00000A0A0000}"/>
    <cellStyle name="Normal 67_Report 3" xfId="2582" xr:uid="{00000000-0005-0000-0000-00000B0A0000}"/>
    <cellStyle name="Normal 68" xfId="2583" xr:uid="{00000000-0005-0000-0000-00000C0A0000}"/>
    <cellStyle name="Normal 68 2" xfId="2584" xr:uid="{00000000-0005-0000-0000-00000D0A0000}"/>
    <cellStyle name="Normal 68_Report 3" xfId="2585" xr:uid="{00000000-0005-0000-0000-00000E0A0000}"/>
    <cellStyle name="Normal 69" xfId="2586" xr:uid="{00000000-0005-0000-0000-00000F0A0000}"/>
    <cellStyle name="Normal 69 2" xfId="2587" xr:uid="{00000000-0005-0000-0000-0000100A0000}"/>
    <cellStyle name="Normal 69_Report 3" xfId="2588" xr:uid="{00000000-0005-0000-0000-0000110A0000}"/>
    <cellStyle name="Normal 7" xfId="2589" xr:uid="{00000000-0005-0000-0000-0000120A0000}"/>
    <cellStyle name="Normal 7 2" xfId="2590" xr:uid="{00000000-0005-0000-0000-0000130A0000}"/>
    <cellStyle name="Normal 7 3" xfId="2591" xr:uid="{00000000-0005-0000-0000-0000140A0000}"/>
    <cellStyle name="Normal 7_Report 3" xfId="2592" xr:uid="{00000000-0005-0000-0000-0000150A0000}"/>
    <cellStyle name="Normal 70" xfId="2593" xr:uid="{00000000-0005-0000-0000-0000160A0000}"/>
    <cellStyle name="Normal 70 2" xfId="2594" xr:uid="{00000000-0005-0000-0000-0000170A0000}"/>
    <cellStyle name="Normal 70_Report 3" xfId="2595" xr:uid="{00000000-0005-0000-0000-0000180A0000}"/>
    <cellStyle name="Normal 71" xfId="2596" xr:uid="{00000000-0005-0000-0000-0000190A0000}"/>
    <cellStyle name="Normal 71 2" xfId="2597" xr:uid="{00000000-0005-0000-0000-00001A0A0000}"/>
    <cellStyle name="Normal 71_Report 3" xfId="2598" xr:uid="{00000000-0005-0000-0000-00001B0A0000}"/>
    <cellStyle name="Normal 72" xfId="2599" xr:uid="{00000000-0005-0000-0000-00001C0A0000}"/>
    <cellStyle name="Normal 72 2" xfId="2600" xr:uid="{00000000-0005-0000-0000-00001D0A0000}"/>
    <cellStyle name="Normal 72_Report 3" xfId="2601" xr:uid="{00000000-0005-0000-0000-00001E0A0000}"/>
    <cellStyle name="Normal 73" xfId="2602" xr:uid="{00000000-0005-0000-0000-00001F0A0000}"/>
    <cellStyle name="Normal 73 2" xfId="2603" xr:uid="{00000000-0005-0000-0000-0000200A0000}"/>
    <cellStyle name="Normal 73_Report 3" xfId="2604" xr:uid="{00000000-0005-0000-0000-0000210A0000}"/>
    <cellStyle name="Normal 74" xfId="2605" xr:uid="{00000000-0005-0000-0000-0000220A0000}"/>
    <cellStyle name="Normal 74 2" xfId="2606" xr:uid="{00000000-0005-0000-0000-0000230A0000}"/>
    <cellStyle name="Normal 74_Report 3" xfId="2607" xr:uid="{00000000-0005-0000-0000-0000240A0000}"/>
    <cellStyle name="Normal 75" xfId="2608" xr:uid="{00000000-0005-0000-0000-0000250A0000}"/>
    <cellStyle name="Normal 75 2" xfId="2609" xr:uid="{00000000-0005-0000-0000-0000260A0000}"/>
    <cellStyle name="Normal 75_Report 3" xfId="2610" xr:uid="{00000000-0005-0000-0000-0000270A0000}"/>
    <cellStyle name="Normal 76" xfId="2611" xr:uid="{00000000-0005-0000-0000-0000280A0000}"/>
    <cellStyle name="Normal 76 2" xfId="2612" xr:uid="{00000000-0005-0000-0000-0000290A0000}"/>
    <cellStyle name="Normal 76_Report 3" xfId="2613" xr:uid="{00000000-0005-0000-0000-00002A0A0000}"/>
    <cellStyle name="Normal 77" xfId="2614" xr:uid="{00000000-0005-0000-0000-00002B0A0000}"/>
    <cellStyle name="Normal 77 2" xfId="2615" xr:uid="{00000000-0005-0000-0000-00002C0A0000}"/>
    <cellStyle name="Normal 77_Report 3" xfId="2616" xr:uid="{00000000-0005-0000-0000-00002D0A0000}"/>
    <cellStyle name="Normal 78" xfId="2617" xr:uid="{00000000-0005-0000-0000-00002E0A0000}"/>
    <cellStyle name="Normal 78 2" xfId="2618" xr:uid="{00000000-0005-0000-0000-00002F0A0000}"/>
    <cellStyle name="Normal 78_Report 3" xfId="2619" xr:uid="{00000000-0005-0000-0000-0000300A0000}"/>
    <cellStyle name="Normal 79" xfId="2620" xr:uid="{00000000-0005-0000-0000-0000310A0000}"/>
    <cellStyle name="Normal 79 2" xfId="2621" xr:uid="{00000000-0005-0000-0000-0000320A0000}"/>
    <cellStyle name="Normal 79_Report 3" xfId="2622" xr:uid="{00000000-0005-0000-0000-0000330A0000}"/>
    <cellStyle name="Normal 8" xfId="2623" xr:uid="{00000000-0005-0000-0000-0000340A0000}"/>
    <cellStyle name="Normal 8 2" xfId="2624" xr:uid="{00000000-0005-0000-0000-0000350A0000}"/>
    <cellStyle name="Normal 8_Report 3" xfId="2625" xr:uid="{00000000-0005-0000-0000-0000360A0000}"/>
    <cellStyle name="Normal 80" xfId="2626" xr:uid="{00000000-0005-0000-0000-0000370A0000}"/>
    <cellStyle name="Normal 80 2" xfId="2627" xr:uid="{00000000-0005-0000-0000-0000380A0000}"/>
    <cellStyle name="Normal 80_Report 3" xfId="2628" xr:uid="{00000000-0005-0000-0000-0000390A0000}"/>
    <cellStyle name="Normal 81" xfId="2629" xr:uid="{00000000-0005-0000-0000-00003A0A0000}"/>
    <cellStyle name="Normal 81 2" xfId="2630" xr:uid="{00000000-0005-0000-0000-00003B0A0000}"/>
    <cellStyle name="Normal 81_Report 3" xfId="2631" xr:uid="{00000000-0005-0000-0000-00003C0A0000}"/>
    <cellStyle name="Normal 82" xfId="2632" xr:uid="{00000000-0005-0000-0000-00003D0A0000}"/>
    <cellStyle name="Normal 82 2" xfId="2633" xr:uid="{00000000-0005-0000-0000-00003E0A0000}"/>
    <cellStyle name="Normal 82_Report 3" xfId="2634" xr:uid="{00000000-0005-0000-0000-00003F0A0000}"/>
    <cellStyle name="Normal 83" xfId="2635" xr:uid="{00000000-0005-0000-0000-0000400A0000}"/>
    <cellStyle name="Normal 83 2" xfId="2636" xr:uid="{00000000-0005-0000-0000-0000410A0000}"/>
    <cellStyle name="Normal 83_Report 3" xfId="2637" xr:uid="{00000000-0005-0000-0000-0000420A0000}"/>
    <cellStyle name="Normal 84" xfId="2638" xr:uid="{00000000-0005-0000-0000-0000430A0000}"/>
    <cellStyle name="Normal 84 2" xfId="2639" xr:uid="{00000000-0005-0000-0000-0000440A0000}"/>
    <cellStyle name="Normal 84_Report 3" xfId="2640" xr:uid="{00000000-0005-0000-0000-0000450A0000}"/>
    <cellStyle name="Normal 85" xfId="2641" xr:uid="{00000000-0005-0000-0000-0000460A0000}"/>
    <cellStyle name="Normal 85 2" xfId="2642" xr:uid="{00000000-0005-0000-0000-0000470A0000}"/>
    <cellStyle name="Normal 85_Report 3" xfId="2643" xr:uid="{00000000-0005-0000-0000-0000480A0000}"/>
    <cellStyle name="Normal 86" xfId="2644" xr:uid="{00000000-0005-0000-0000-0000490A0000}"/>
    <cellStyle name="Normal 86 2" xfId="2645" xr:uid="{00000000-0005-0000-0000-00004A0A0000}"/>
    <cellStyle name="Normal 86_Report 3" xfId="2646" xr:uid="{00000000-0005-0000-0000-00004B0A0000}"/>
    <cellStyle name="Normal 87" xfId="2647" xr:uid="{00000000-0005-0000-0000-00004C0A0000}"/>
    <cellStyle name="Normal 88" xfId="2648" xr:uid="{00000000-0005-0000-0000-00004D0A0000}"/>
    <cellStyle name="Normal 88 2" xfId="2649" xr:uid="{00000000-0005-0000-0000-00004E0A0000}"/>
    <cellStyle name="Normal 88_Report 3" xfId="2650" xr:uid="{00000000-0005-0000-0000-00004F0A0000}"/>
    <cellStyle name="Normal 89" xfId="2651" xr:uid="{00000000-0005-0000-0000-0000500A0000}"/>
    <cellStyle name="Normal 89 2" xfId="2652" xr:uid="{00000000-0005-0000-0000-0000510A0000}"/>
    <cellStyle name="Normal 89_Report 3" xfId="2653" xr:uid="{00000000-0005-0000-0000-0000520A0000}"/>
    <cellStyle name="Normal 9" xfId="2654" xr:uid="{00000000-0005-0000-0000-0000530A0000}"/>
    <cellStyle name="Normal 9 2" xfId="2655" xr:uid="{00000000-0005-0000-0000-0000540A0000}"/>
    <cellStyle name="Normal 9_Report 3" xfId="2656" xr:uid="{00000000-0005-0000-0000-0000550A0000}"/>
    <cellStyle name="Normal 90" xfId="2657" xr:uid="{00000000-0005-0000-0000-0000560A0000}"/>
    <cellStyle name="Normal 90 2" xfId="2658" xr:uid="{00000000-0005-0000-0000-0000570A0000}"/>
    <cellStyle name="Normal 90_Report 3" xfId="2659" xr:uid="{00000000-0005-0000-0000-0000580A0000}"/>
    <cellStyle name="Normal 91" xfId="2660" xr:uid="{00000000-0005-0000-0000-0000590A0000}"/>
    <cellStyle name="Normal 91 2" xfId="2661" xr:uid="{00000000-0005-0000-0000-00005A0A0000}"/>
    <cellStyle name="Normal 91_Report 3" xfId="2662" xr:uid="{00000000-0005-0000-0000-00005B0A0000}"/>
    <cellStyle name="Normal 92" xfId="2663" xr:uid="{00000000-0005-0000-0000-00005C0A0000}"/>
    <cellStyle name="Normal 93" xfId="2664" xr:uid="{00000000-0005-0000-0000-00005D0A0000}"/>
    <cellStyle name="Normal 93 2" xfId="2665" xr:uid="{00000000-0005-0000-0000-00005E0A0000}"/>
    <cellStyle name="Normal 93_Report 3" xfId="2666" xr:uid="{00000000-0005-0000-0000-00005F0A0000}"/>
    <cellStyle name="Normal 94" xfId="2667" xr:uid="{00000000-0005-0000-0000-0000600A0000}"/>
    <cellStyle name="Normal 94 2" xfId="2668" xr:uid="{00000000-0005-0000-0000-0000610A0000}"/>
    <cellStyle name="Normal 94_Report 3" xfId="2669" xr:uid="{00000000-0005-0000-0000-0000620A0000}"/>
    <cellStyle name="Normal 95" xfId="2670" xr:uid="{00000000-0005-0000-0000-0000630A0000}"/>
    <cellStyle name="Normal 95 2" xfId="2671" xr:uid="{00000000-0005-0000-0000-0000640A0000}"/>
    <cellStyle name="Normal 95_Report 3" xfId="2672" xr:uid="{00000000-0005-0000-0000-0000650A0000}"/>
    <cellStyle name="Normal 96" xfId="2673" xr:uid="{00000000-0005-0000-0000-0000660A0000}"/>
    <cellStyle name="Normal 96 2" xfId="2674" xr:uid="{00000000-0005-0000-0000-0000670A0000}"/>
    <cellStyle name="Normal 96_Report 3" xfId="2675" xr:uid="{00000000-0005-0000-0000-0000680A0000}"/>
    <cellStyle name="Normal 97" xfId="2676" xr:uid="{00000000-0005-0000-0000-0000690A0000}"/>
    <cellStyle name="Normal 97 2" xfId="2677" xr:uid="{00000000-0005-0000-0000-00006A0A0000}"/>
    <cellStyle name="Normal 97_Report 3" xfId="2678" xr:uid="{00000000-0005-0000-0000-00006B0A0000}"/>
    <cellStyle name="Normal 98" xfId="2679" xr:uid="{00000000-0005-0000-0000-00006C0A0000}"/>
    <cellStyle name="Normal 98 2" xfId="2680" xr:uid="{00000000-0005-0000-0000-00006D0A0000}"/>
    <cellStyle name="Normal 98_Report 3" xfId="2681" xr:uid="{00000000-0005-0000-0000-00006E0A0000}"/>
    <cellStyle name="Normal 99" xfId="2682" xr:uid="{00000000-0005-0000-0000-00006F0A0000}"/>
    <cellStyle name="Normal 99 2" xfId="2683" xr:uid="{00000000-0005-0000-0000-0000700A0000}"/>
    <cellStyle name="Normal 99_Report 3" xfId="2684" xr:uid="{00000000-0005-0000-0000-0000710A0000}"/>
    <cellStyle name="Normal Bold" xfId="2685" xr:uid="{00000000-0005-0000-0000-0000720A0000}"/>
    <cellStyle name="Normal Pct" xfId="2686" xr:uid="{00000000-0005-0000-0000-0000730A0000}"/>
    <cellStyle name="Normal^UNEARNED YTD" xfId="2687" xr:uid="{00000000-0005-0000-0000-0000740A0000}"/>
    <cellStyle name="Normal_Capitated Template - BCBS br 2" xfId="3063" xr:uid="{00000000-0005-0000-0000-0000750A0000}"/>
    <cellStyle name="NormalBlue" xfId="2688" xr:uid="{00000000-0005-0000-0000-0000760A0000}"/>
    <cellStyle name="NormalBold" xfId="2689" xr:uid="{00000000-0005-0000-0000-0000770A0000}"/>
    <cellStyle name="NormalGB" xfId="2690" xr:uid="{00000000-0005-0000-0000-0000780A0000}"/>
    <cellStyle name="NormalHelv" xfId="2691" xr:uid="{00000000-0005-0000-0000-0000790A0000}"/>
    <cellStyle name="NOT" xfId="2692" xr:uid="{00000000-0005-0000-0000-00007A0A0000}"/>
    <cellStyle name="Note 2" xfId="64" xr:uid="{00000000-0005-0000-0000-00007B0A0000}"/>
    <cellStyle name="Note 2 2" xfId="65" xr:uid="{00000000-0005-0000-0000-00007C0A0000}"/>
    <cellStyle name="Note 2 2 2" xfId="66" xr:uid="{00000000-0005-0000-0000-00007D0A0000}"/>
    <cellStyle name="Note 2 3" xfId="67" xr:uid="{00000000-0005-0000-0000-00007E0A0000}"/>
    <cellStyle name="Note 3" xfId="2693" xr:uid="{00000000-0005-0000-0000-00007F0A0000}"/>
    <cellStyle name="Notes" xfId="2694" xr:uid="{00000000-0005-0000-0000-0000800A0000}"/>
    <cellStyle name="Num0Un" xfId="2695" xr:uid="{00000000-0005-0000-0000-0000810A0000}"/>
    <cellStyle name="Num1" xfId="2696" xr:uid="{00000000-0005-0000-0000-0000820A0000}"/>
    <cellStyle name="Num1Blue" xfId="2697" xr:uid="{00000000-0005-0000-0000-0000830A0000}"/>
    <cellStyle name="Num2" xfId="2698" xr:uid="{00000000-0005-0000-0000-0000840A0000}"/>
    <cellStyle name="Num2Un" xfId="2699" xr:uid="{00000000-0005-0000-0000-0000850A0000}"/>
    <cellStyle name="Number" xfId="2700" xr:uid="{00000000-0005-0000-0000-0000860A0000}"/>
    <cellStyle name="number 1" xfId="2701" xr:uid="{00000000-0005-0000-0000-0000870A0000}"/>
    <cellStyle name="number percent" xfId="2702" xr:uid="{00000000-0005-0000-0000-0000880A0000}"/>
    <cellStyle name="Number_MHD_Pierce County Revised Budgets 9-24-09_jat" xfId="2703" xr:uid="{00000000-0005-0000-0000-0000890A0000}"/>
    <cellStyle name="Numbers" xfId="2704" xr:uid="{00000000-0005-0000-0000-00008A0A0000}"/>
    <cellStyle name="Numbers - Bold" xfId="2705" xr:uid="{00000000-0005-0000-0000-00008B0A0000}"/>
    <cellStyle name="Numbers - Bold - Italic" xfId="2706" xr:uid="{00000000-0005-0000-0000-00008C0A0000}"/>
    <cellStyle name="Numbers - Large" xfId="2707" xr:uid="{00000000-0005-0000-0000-00008D0A0000}"/>
    <cellStyle name="Numbers_0+12 Care Solutions WD7 1.10.08 v3 - to SCS" xfId="2708" xr:uid="{00000000-0005-0000-0000-00008E0A0000}"/>
    <cellStyle name="Œ…‹æØ‚è [0.00]_Area" xfId="2709" xr:uid="{00000000-0005-0000-0000-00008F0A0000}"/>
    <cellStyle name="Œ…‹æØ‚è_Area" xfId="2710" xr:uid="{00000000-0005-0000-0000-0000900A0000}"/>
    <cellStyle name="OSW_ColumnLabels" xfId="2711" xr:uid="{00000000-0005-0000-0000-0000910A0000}"/>
    <cellStyle name="Output 2" xfId="68" xr:uid="{00000000-0005-0000-0000-0000920A0000}"/>
    <cellStyle name="Output 3" xfId="2712" xr:uid="{00000000-0005-0000-0000-0000930A0000}"/>
    <cellStyle name="Output Amounts" xfId="2713" xr:uid="{00000000-0005-0000-0000-0000940A0000}"/>
    <cellStyle name="Output Column Headings" xfId="2714" xr:uid="{00000000-0005-0000-0000-0000950A0000}"/>
    <cellStyle name="Output Line Items" xfId="2715" xr:uid="{00000000-0005-0000-0000-0000960A0000}"/>
    <cellStyle name="Output Report Heading" xfId="2716" xr:uid="{00000000-0005-0000-0000-0000970A0000}"/>
    <cellStyle name="Output Report Title" xfId="2717" xr:uid="{00000000-0005-0000-0000-0000980A0000}"/>
    <cellStyle name="Outputtitle" xfId="2718" xr:uid="{00000000-0005-0000-0000-0000990A0000}"/>
    <cellStyle name="Page Heading" xfId="2719" xr:uid="{00000000-0005-0000-0000-00009A0A0000}"/>
    <cellStyle name="Page Heading Large" xfId="2720" xr:uid="{00000000-0005-0000-0000-00009B0A0000}"/>
    <cellStyle name="Page Heading Small" xfId="2721" xr:uid="{00000000-0005-0000-0000-00009C0A0000}"/>
    <cellStyle name="Page Heading_Report 3" xfId="2722" xr:uid="{00000000-0005-0000-0000-00009D0A0000}"/>
    <cellStyle name="Page Number" xfId="2723" xr:uid="{00000000-0005-0000-0000-00009E0A0000}"/>
    <cellStyle name="page_title" xfId="2724" xr:uid="{00000000-0005-0000-0000-00009F0A0000}"/>
    <cellStyle name="PB Table Heading" xfId="2725" xr:uid="{00000000-0005-0000-0000-0000A00A0000}"/>
    <cellStyle name="PB Table Highlight1" xfId="2726" xr:uid="{00000000-0005-0000-0000-0000A10A0000}"/>
    <cellStyle name="PB Table Highlight2" xfId="2727" xr:uid="{00000000-0005-0000-0000-0000A20A0000}"/>
    <cellStyle name="PB Table Highlight3" xfId="2728" xr:uid="{00000000-0005-0000-0000-0000A30A0000}"/>
    <cellStyle name="PB Table Standard Row" xfId="2729" xr:uid="{00000000-0005-0000-0000-0000A40A0000}"/>
    <cellStyle name="PB Table Subtotal Row" xfId="2730" xr:uid="{00000000-0005-0000-0000-0000A50A0000}"/>
    <cellStyle name="PB Table Total Row" xfId="2731" xr:uid="{00000000-0005-0000-0000-0000A60A0000}"/>
    <cellStyle name="Pence" xfId="2732" xr:uid="{00000000-0005-0000-0000-0000A70A0000}"/>
    <cellStyle name="per 1000" xfId="2733" xr:uid="{00000000-0005-0000-0000-0000A80A0000}"/>
    <cellStyle name="per.style" xfId="2734" xr:uid="{00000000-0005-0000-0000-0000A90A0000}"/>
    <cellStyle name="Perc1" xfId="2735" xr:uid="{00000000-0005-0000-0000-0000AA0A0000}"/>
    <cellStyle name="Percen - Style4" xfId="2736" xr:uid="{00000000-0005-0000-0000-0000AB0A0000}"/>
    <cellStyle name="Percent" xfId="3" builtinId="5"/>
    <cellStyle name="Percent (1)" xfId="2737" xr:uid="{00000000-0005-0000-0000-0000AD0A0000}"/>
    <cellStyle name="Percent (2)" xfId="2738" xr:uid="{00000000-0005-0000-0000-0000AE0A0000}"/>
    <cellStyle name="Percent [0]" xfId="2739" xr:uid="{00000000-0005-0000-0000-0000AF0A0000}"/>
    <cellStyle name="Percent [1]" xfId="2740" xr:uid="{00000000-0005-0000-0000-0000B00A0000}"/>
    <cellStyle name="Percent [2]" xfId="2741" xr:uid="{00000000-0005-0000-0000-0000B10A0000}"/>
    <cellStyle name="Percent [2] 2" xfId="2742" xr:uid="{00000000-0005-0000-0000-0000B20A0000}"/>
    <cellStyle name="Percent 10" xfId="2743" xr:uid="{00000000-0005-0000-0000-0000B30A0000}"/>
    <cellStyle name="Percent 11" xfId="2744" xr:uid="{00000000-0005-0000-0000-0000B40A0000}"/>
    <cellStyle name="Percent 12" xfId="2745" xr:uid="{00000000-0005-0000-0000-0000B50A0000}"/>
    <cellStyle name="Percent 2" xfId="2746" xr:uid="{00000000-0005-0000-0000-0000B60A0000}"/>
    <cellStyle name="Percent 2 2" xfId="2747" xr:uid="{00000000-0005-0000-0000-0000B70A0000}"/>
    <cellStyle name="Percent 2 3" xfId="2748" xr:uid="{00000000-0005-0000-0000-0000B80A0000}"/>
    <cellStyle name="Percent 2 4" xfId="2749" xr:uid="{00000000-0005-0000-0000-0000B90A0000}"/>
    <cellStyle name="Percent 3" xfId="2750" xr:uid="{00000000-0005-0000-0000-0000BA0A0000}"/>
    <cellStyle name="Percent 4" xfId="2751" xr:uid="{00000000-0005-0000-0000-0000BB0A0000}"/>
    <cellStyle name="Percent 5" xfId="2752" xr:uid="{00000000-0005-0000-0000-0000BC0A0000}"/>
    <cellStyle name="Percent 6" xfId="2753" xr:uid="{00000000-0005-0000-0000-0000BD0A0000}"/>
    <cellStyle name="Percent 7" xfId="2754" xr:uid="{00000000-0005-0000-0000-0000BE0A0000}"/>
    <cellStyle name="Percent 8" xfId="2755" xr:uid="{00000000-0005-0000-0000-0000BF0A0000}"/>
    <cellStyle name="Percent 9" xfId="2756" xr:uid="{00000000-0005-0000-0000-0000C00A0000}"/>
    <cellStyle name="percent har" xfId="2757" xr:uid="{00000000-0005-0000-0000-0000C10A0000}"/>
    <cellStyle name="Percent Hard" xfId="2758" xr:uid="{00000000-0005-0000-0000-0000C20A0000}"/>
    <cellStyle name="Percent*" xfId="2759" xr:uid="{00000000-0005-0000-0000-0000C30A0000}"/>
    <cellStyle name="Percent[2]" xfId="2760" xr:uid="{00000000-0005-0000-0000-0000C40A0000}"/>
    <cellStyle name="Percent[3]" xfId="2761" xr:uid="{00000000-0005-0000-0000-0000C50A0000}"/>
    <cellStyle name="Percent1" xfId="2762" xr:uid="{00000000-0005-0000-0000-0000C60A0000}"/>
    <cellStyle name="Percent1Blue" xfId="2763" xr:uid="{00000000-0005-0000-0000-0000C70A0000}"/>
    <cellStyle name="Percent2" xfId="2764" xr:uid="{00000000-0005-0000-0000-0000C80A0000}"/>
    <cellStyle name="Percent2Blue" xfId="2765" xr:uid="{00000000-0005-0000-0000-0000C90A0000}"/>
    <cellStyle name="percentage" xfId="2766" xr:uid="{00000000-0005-0000-0000-0000CA0A0000}"/>
    <cellStyle name="PercentSales" xfId="2767" xr:uid="{00000000-0005-0000-0000-0000CB0A0000}"/>
    <cellStyle name="perecent" xfId="2768" xr:uid="{00000000-0005-0000-0000-0000CC0A0000}"/>
    <cellStyle name="Perlong" xfId="2769" xr:uid="{00000000-0005-0000-0000-0000CD0A0000}"/>
    <cellStyle name="Pounds" xfId="2770" xr:uid="{00000000-0005-0000-0000-0000CE0A0000}"/>
    <cellStyle name="Pounds1" xfId="2771" xr:uid="{00000000-0005-0000-0000-0000CF0A0000}"/>
    <cellStyle name="Price" xfId="2772" xr:uid="{00000000-0005-0000-0000-0000D00A0000}"/>
    <cellStyle name="PriceUn" xfId="2773" xr:uid="{00000000-0005-0000-0000-0000D10A0000}"/>
    <cellStyle name="prin" xfId="2774" xr:uid="{00000000-0005-0000-0000-0000D20A0000}"/>
    <cellStyle name="Private" xfId="2775" xr:uid="{00000000-0005-0000-0000-0000D30A0000}"/>
    <cellStyle name="Private1" xfId="2776" xr:uid="{00000000-0005-0000-0000-0000D40A0000}"/>
    <cellStyle name="Product Name" xfId="2777" xr:uid="{00000000-0005-0000-0000-0000D50A0000}"/>
    <cellStyle name="ProjectionInput" xfId="2778" xr:uid="{00000000-0005-0000-0000-0000D60A0000}"/>
    <cellStyle name="PSChar" xfId="2779" xr:uid="{00000000-0005-0000-0000-0000D70A0000}"/>
    <cellStyle name="PSDate" xfId="2780" xr:uid="{00000000-0005-0000-0000-0000D80A0000}"/>
    <cellStyle name="PSDec" xfId="2781" xr:uid="{00000000-0005-0000-0000-0000D90A0000}"/>
    <cellStyle name="PSHeading" xfId="2782" xr:uid="{00000000-0005-0000-0000-0000DA0A0000}"/>
    <cellStyle name="PSInt" xfId="2783" xr:uid="{00000000-0005-0000-0000-0000DB0A0000}"/>
    <cellStyle name="PSSpacer" xfId="2784" xr:uid="{00000000-0005-0000-0000-0000DC0A0000}"/>
    <cellStyle name="pt" xfId="2785" xr:uid="{00000000-0005-0000-0000-0000DD0A0000}"/>
    <cellStyle name="r" xfId="2786" xr:uid="{00000000-0005-0000-0000-0000DE0A0000}"/>
    <cellStyle name="Red" xfId="2787" xr:uid="{00000000-0005-0000-0000-0000DF0A0000}"/>
    <cellStyle name="Red font" xfId="2788" xr:uid="{00000000-0005-0000-0000-0000E00A0000}"/>
    <cellStyle name="regstoresfromspecstores" xfId="2789" xr:uid="{00000000-0005-0000-0000-0000E10A0000}"/>
    <cellStyle name="ReportShaded" xfId="2790" xr:uid="{00000000-0005-0000-0000-0000E20A0000}"/>
    <cellStyle name="ReportTitleRows" xfId="2791" xr:uid="{00000000-0005-0000-0000-0000E30A0000}"/>
    <cellStyle name="RevList" xfId="69" xr:uid="{00000000-0005-0000-0000-0000E40A0000}"/>
    <cellStyle name="revstyle" xfId="2792" xr:uid="{00000000-0005-0000-0000-0000E50A0000}"/>
    <cellStyle name="s" xfId="2793" xr:uid="{00000000-0005-0000-0000-0000E60A0000}"/>
    <cellStyle name="s_Bi weekly rollforward 11 29 08 w DV updates" xfId="2794" xr:uid="{00000000-0005-0000-0000-0000E70A0000}"/>
    <cellStyle name="s_Bi weekly rollforward 11 29 08 w DV updates_Report 3" xfId="2795" xr:uid="{00000000-0005-0000-0000-0000E80A0000}"/>
    <cellStyle name="s_Bi weekly rollforward 11 29 08 w DV updates_Sheet2" xfId="2796" xr:uid="{00000000-0005-0000-0000-0000E90A0000}"/>
    <cellStyle name="s_Bi weekly rollforward 11 29 08 w DV updates_Sheet3" xfId="2797" xr:uid="{00000000-0005-0000-0000-0000EA0A0000}"/>
    <cellStyle name="s_Bi weekly rollforward 12-13-07" xfId="2798" xr:uid="{00000000-0005-0000-0000-0000EB0A0000}"/>
    <cellStyle name="s_Bi weekly rollforward 12-13-07_Report 3" xfId="2799" xr:uid="{00000000-0005-0000-0000-0000EC0A0000}"/>
    <cellStyle name="s_Bi weekly rollforward 12-13-07_Sheet2" xfId="2800" xr:uid="{00000000-0005-0000-0000-0000ED0A0000}"/>
    <cellStyle name="s_Bi weekly rollforward 12-13-07_Sheet3" xfId="2801" xr:uid="{00000000-0005-0000-0000-0000EE0A0000}"/>
    <cellStyle name="s_Bi weekly rollforward 1-24-08" xfId="2802" xr:uid="{00000000-0005-0000-0000-0000EF0A0000}"/>
    <cellStyle name="s_Bi weekly rollforward 1-24-08_Report 3" xfId="2803" xr:uid="{00000000-0005-0000-0000-0000F00A0000}"/>
    <cellStyle name="s_Bi weekly rollforward 1-24-08_Sheet2" xfId="2804" xr:uid="{00000000-0005-0000-0000-0000F10A0000}"/>
    <cellStyle name="s_Bi weekly rollforward 1-24-08_Sheet3" xfId="2805" xr:uid="{00000000-0005-0000-0000-0000F20A0000}"/>
    <cellStyle name="s_Bi weekly rollforward 1-9-08" xfId="2806" xr:uid="{00000000-0005-0000-0000-0000F30A0000}"/>
    <cellStyle name="s_Bi weekly rollforward 1-9-08_Report 3" xfId="2807" xr:uid="{00000000-0005-0000-0000-0000F40A0000}"/>
    <cellStyle name="s_Bi weekly rollforward 1-9-08_Sheet2" xfId="2808" xr:uid="{00000000-0005-0000-0000-0000F50A0000}"/>
    <cellStyle name="s_Bi weekly rollforward 1-9-08_Sheet3" xfId="2809" xr:uid="{00000000-0005-0000-0000-0000F60A0000}"/>
    <cellStyle name="s_OptumHealth ACR Targets_110607v2" xfId="2810" xr:uid="{00000000-0005-0000-0000-0000F70A0000}"/>
    <cellStyle name="s_OptumHealth ACR Targets_110607v2_Report 3" xfId="2811" xr:uid="{00000000-0005-0000-0000-0000F80A0000}"/>
    <cellStyle name="s_OptumHealth ACR Targets_110607v2_Sheet2" xfId="2812" xr:uid="{00000000-0005-0000-0000-0000F90A0000}"/>
    <cellStyle name="s_OptumHealth ACR Targets_110607v2_Sheet3" xfId="2813" xr:uid="{00000000-0005-0000-0000-0000FA0A0000}"/>
    <cellStyle name="s_Report 3" xfId="2814" xr:uid="{00000000-0005-0000-0000-0000FB0A0000}"/>
    <cellStyle name="s_Sheet2" xfId="2815" xr:uid="{00000000-0005-0000-0000-0000FC0A0000}"/>
    <cellStyle name="s_Sheet3" xfId="2816" xr:uid="{00000000-0005-0000-0000-0000FD0A0000}"/>
    <cellStyle name="Salomon Logo" xfId="2817" xr:uid="{00000000-0005-0000-0000-0000FE0A0000}"/>
    <cellStyle name="ScotchRule" xfId="2818" xr:uid="{00000000-0005-0000-0000-0000FF0A0000}"/>
    <cellStyle name="Separator" xfId="2819" xr:uid="{00000000-0005-0000-0000-0000000B0000}"/>
    <cellStyle name="Shade" xfId="2820" xr:uid="{00000000-0005-0000-0000-0000010B0000}"/>
    <cellStyle name="Shaded" xfId="2821" xr:uid="{00000000-0005-0000-0000-0000020B0000}"/>
    <cellStyle name="SHADEDSTORES" xfId="2822" xr:uid="{00000000-0005-0000-0000-0000030B0000}"/>
    <cellStyle name="ShadeLight" xfId="2823" xr:uid="{00000000-0005-0000-0000-0000040B0000}"/>
    <cellStyle name="SheetHeading" xfId="2824" xr:uid="{00000000-0005-0000-0000-0000050B0000}"/>
    <cellStyle name="ShOut" xfId="2825" xr:uid="{00000000-0005-0000-0000-0000060B0000}"/>
    <cellStyle name="Single Accounting" xfId="2826" xr:uid="{00000000-0005-0000-0000-0000070B0000}"/>
    <cellStyle name="Small" xfId="2827" xr:uid="{00000000-0005-0000-0000-0000080B0000}"/>
    <cellStyle name="specstores" xfId="2828" xr:uid="{00000000-0005-0000-0000-0000090B0000}"/>
    <cellStyle name="ssp " xfId="2829" xr:uid="{00000000-0005-0000-0000-00000A0B0000}"/>
    <cellStyle name="Standard__Utopia Index Index und Guidance (Deutsch)" xfId="2830" xr:uid="{00000000-0005-0000-0000-00000B0B0000}"/>
    <cellStyle name="StandardDollar" xfId="2831" xr:uid="{00000000-0005-0000-0000-00000C0B0000}"/>
    <cellStyle name="StandardPMPM" xfId="2832" xr:uid="{00000000-0005-0000-0000-00000D0B0000}"/>
    <cellStyle name="Stock Price" xfId="2833" xr:uid="{00000000-0005-0000-0000-00000E0B0000}"/>
    <cellStyle name="Style 1" xfId="2834" xr:uid="{00000000-0005-0000-0000-00000F0B0000}"/>
    <cellStyle name="Style 1 2" xfId="2835" xr:uid="{00000000-0005-0000-0000-0000100B0000}"/>
    <cellStyle name="Style 1_Report 3" xfId="2836" xr:uid="{00000000-0005-0000-0000-0000110B0000}"/>
    <cellStyle name="Style 2" xfId="2837" xr:uid="{00000000-0005-0000-0000-0000120B0000}"/>
    <cellStyle name="Style 21" xfId="2838" xr:uid="{00000000-0005-0000-0000-0000130B0000}"/>
    <cellStyle name="Style 22" xfId="2839" xr:uid="{00000000-0005-0000-0000-0000140B0000}"/>
    <cellStyle name="Style 23" xfId="2840" xr:uid="{00000000-0005-0000-0000-0000150B0000}"/>
    <cellStyle name="Style 24" xfId="2841" xr:uid="{00000000-0005-0000-0000-0000160B0000}"/>
    <cellStyle name="Style 25" xfId="2842" xr:uid="{00000000-0005-0000-0000-0000170B0000}"/>
    <cellStyle name="Style 26" xfId="2843" xr:uid="{00000000-0005-0000-0000-0000180B0000}"/>
    <cellStyle name="Style 3" xfId="2844" xr:uid="{00000000-0005-0000-0000-0000190B0000}"/>
    <cellStyle name="Style 4" xfId="2845" xr:uid="{00000000-0005-0000-0000-00001A0B0000}"/>
    <cellStyle name="Style 5" xfId="2846" xr:uid="{00000000-0005-0000-0000-00001B0B0000}"/>
    <cellStyle name="Style 6" xfId="2847" xr:uid="{00000000-0005-0000-0000-00001C0B0000}"/>
    <cellStyle name="Style 7" xfId="2848" xr:uid="{00000000-0005-0000-0000-00001D0B0000}"/>
    <cellStyle name="Style 8" xfId="2849" xr:uid="{00000000-0005-0000-0000-00001E0B0000}"/>
    <cellStyle name="Style 9" xfId="2850" xr:uid="{00000000-0005-0000-0000-00001F0B0000}"/>
    <cellStyle name="STYLE1" xfId="2851" xr:uid="{00000000-0005-0000-0000-0000200B0000}"/>
    <cellStyle name="STYLE2" xfId="2852" xr:uid="{00000000-0005-0000-0000-0000210B0000}"/>
    <cellStyle name="STYLE3" xfId="2853" xr:uid="{00000000-0005-0000-0000-0000220B0000}"/>
    <cellStyle name="STYLE4" xfId="2854" xr:uid="{00000000-0005-0000-0000-0000230B0000}"/>
    <cellStyle name="STYLE5" xfId="2855" xr:uid="{00000000-0005-0000-0000-0000240B0000}"/>
    <cellStyle name="STYLE6" xfId="2856" xr:uid="{00000000-0005-0000-0000-0000250B0000}"/>
    <cellStyle name="subhead" xfId="2857" xr:uid="{00000000-0005-0000-0000-0000260B0000}"/>
    <cellStyle name="SubHeading1" xfId="2858" xr:uid="{00000000-0005-0000-0000-0000270B0000}"/>
    <cellStyle name="SubTitle" xfId="2859" xr:uid="{00000000-0005-0000-0000-0000280B0000}"/>
    <cellStyle name="Subtotal" xfId="70" xr:uid="{00000000-0005-0000-0000-0000290B0000}"/>
    <cellStyle name="subtotal1" xfId="2860" xr:uid="{00000000-0005-0000-0000-00002A0B0000}"/>
    <cellStyle name="Sum" xfId="2861" xr:uid="{00000000-0005-0000-0000-00002B0B0000}"/>
    <cellStyle name="Summary" xfId="2862" xr:uid="{00000000-0005-0000-0000-00002C0B0000}"/>
    <cellStyle name="t" xfId="2863" xr:uid="{00000000-0005-0000-0000-00002D0B0000}"/>
    <cellStyle name="t_CHARTERHOUSE OPERATING MODEL- Revised July 25" xfId="2864" xr:uid="{00000000-0005-0000-0000-00002E0B0000}"/>
    <cellStyle name="t_CHARTERHOUSE OPERATING MODEL- Revised July 25_Bi weekly rollforward 11 29 08 w DV updates" xfId="2865" xr:uid="{00000000-0005-0000-0000-00002F0B0000}"/>
    <cellStyle name="t_CHARTERHOUSE OPERATING MODEL- Revised July 25_Bi weekly rollforward 11 29 08 w DV updates_Report 3" xfId="2866" xr:uid="{00000000-0005-0000-0000-0000300B0000}"/>
    <cellStyle name="t_CHARTERHOUSE OPERATING MODEL- Revised July 25_Bi weekly rollforward 11 29 08 w DV updates_Sheet2" xfId="2867" xr:uid="{00000000-0005-0000-0000-0000310B0000}"/>
    <cellStyle name="t_CHARTERHOUSE OPERATING MODEL- Revised July 25_Bi weekly rollforward 11 29 08 w DV updates_Sheet3" xfId="2868" xr:uid="{00000000-0005-0000-0000-0000320B0000}"/>
    <cellStyle name="t_CHARTERHOUSE OPERATING MODEL- Revised July 25_Bi weekly rollforward 12-13-07" xfId="2869" xr:uid="{00000000-0005-0000-0000-0000330B0000}"/>
    <cellStyle name="t_CHARTERHOUSE OPERATING MODEL- Revised July 25_Bi weekly rollforward 12-13-07_Report 3" xfId="2870" xr:uid="{00000000-0005-0000-0000-0000340B0000}"/>
    <cellStyle name="t_CHARTERHOUSE OPERATING MODEL- Revised July 25_Bi weekly rollforward 12-13-07_Sheet2" xfId="2871" xr:uid="{00000000-0005-0000-0000-0000350B0000}"/>
    <cellStyle name="t_CHARTERHOUSE OPERATING MODEL- Revised July 25_Bi weekly rollforward 12-13-07_Sheet3" xfId="2872" xr:uid="{00000000-0005-0000-0000-0000360B0000}"/>
    <cellStyle name="t_CHARTERHOUSE OPERATING MODEL- Revised July 25_Bi weekly rollforward 1-24-08" xfId="2873" xr:uid="{00000000-0005-0000-0000-0000370B0000}"/>
    <cellStyle name="t_CHARTERHOUSE OPERATING MODEL- Revised July 25_Bi weekly rollforward 1-24-08_Report 3" xfId="2874" xr:uid="{00000000-0005-0000-0000-0000380B0000}"/>
    <cellStyle name="t_CHARTERHOUSE OPERATING MODEL- Revised July 25_Bi weekly rollforward 1-24-08_Sheet2" xfId="2875" xr:uid="{00000000-0005-0000-0000-0000390B0000}"/>
    <cellStyle name="t_CHARTERHOUSE OPERATING MODEL- Revised July 25_Bi weekly rollforward 1-24-08_Sheet3" xfId="2876" xr:uid="{00000000-0005-0000-0000-00003A0B0000}"/>
    <cellStyle name="t_CHARTERHOUSE OPERATING MODEL- Revised July 25_Bi weekly rollforward 1-9-08" xfId="2877" xr:uid="{00000000-0005-0000-0000-00003B0B0000}"/>
    <cellStyle name="t_CHARTERHOUSE OPERATING MODEL- Revised July 25_Bi weekly rollforward 1-9-08_Report 3" xfId="2878" xr:uid="{00000000-0005-0000-0000-00003C0B0000}"/>
    <cellStyle name="t_CHARTERHOUSE OPERATING MODEL- Revised July 25_Bi weekly rollforward 1-9-08_Sheet2" xfId="2879" xr:uid="{00000000-0005-0000-0000-00003D0B0000}"/>
    <cellStyle name="t_CHARTERHOUSE OPERATING MODEL- Revised July 25_Bi weekly rollforward 1-9-08_Sheet3" xfId="2880" xr:uid="{00000000-0005-0000-0000-00003E0B0000}"/>
    <cellStyle name="t_CHARTERHOUSE OPERATING MODEL- Revised July 25_OptumHealth ACR Targets_110607v2" xfId="2881" xr:uid="{00000000-0005-0000-0000-00003F0B0000}"/>
    <cellStyle name="t_CHARTERHOUSE OPERATING MODEL- Revised July 25_OptumHealth ACR Targets_110607v2_Report 3" xfId="2882" xr:uid="{00000000-0005-0000-0000-0000400B0000}"/>
    <cellStyle name="t_CHARTERHOUSE OPERATING MODEL- Revised July 25_OptumHealth ACR Targets_110607v2_Sheet2" xfId="2883" xr:uid="{00000000-0005-0000-0000-0000410B0000}"/>
    <cellStyle name="t_CHARTERHOUSE OPERATING MODEL- Revised July 25_OptumHealth ACR Targets_110607v2_Sheet3" xfId="2884" xr:uid="{00000000-0005-0000-0000-0000420B0000}"/>
    <cellStyle name="t_CHARTERHOUSE OPERATING MODEL- Revised July 25_Report 3" xfId="2885" xr:uid="{00000000-0005-0000-0000-0000430B0000}"/>
    <cellStyle name="t_CHARTERHOUSE OPERATING MODEL- Revised July 25_Sheet2" xfId="2886" xr:uid="{00000000-0005-0000-0000-0000440B0000}"/>
    <cellStyle name="t_CHARTERHOUSE OPERATING MODEL- Revised July 25_Sheet3" xfId="2887" xr:uid="{00000000-0005-0000-0000-0000450B0000}"/>
    <cellStyle name="t_Laurel" xfId="2888" xr:uid="{00000000-0005-0000-0000-0000460B0000}"/>
    <cellStyle name="t_Laurel_Refi_027" xfId="2889" xr:uid="{00000000-0005-0000-0000-0000470B0000}"/>
    <cellStyle name="t_LEHMAN CHARTERHOUSE MODEL_27" xfId="2890" xr:uid="{00000000-0005-0000-0000-0000480B0000}"/>
    <cellStyle name="t_model for lehman 19jul02" xfId="2891" xr:uid="{00000000-0005-0000-0000-0000490B0000}"/>
    <cellStyle name="t_model for lehman 19jul02_Bi weekly rollforward 11 29 08 w DV updates" xfId="2892" xr:uid="{00000000-0005-0000-0000-00004A0B0000}"/>
    <cellStyle name="t_model for lehman 19jul02_Bi weekly rollforward 11 29 08 w DV updates_Report 3" xfId="2893" xr:uid="{00000000-0005-0000-0000-00004B0B0000}"/>
    <cellStyle name="t_model for lehman 19jul02_Bi weekly rollforward 11 29 08 w DV updates_Sheet2" xfId="2894" xr:uid="{00000000-0005-0000-0000-00004C0B0000}"/>
    <cellStyle name="t_model for lehman 19jul02_Bi weekly rollforward 11 29 08 w DV updates_Sheet3" xfId="2895" xr:uid="{00000000-0005-0000-0000-00004D0B0000}"/>
    <cellStyle name="t_model for lehman 19jul02_Bi weekly rollforward 12-13-07" xfId="2896" xr:uid="{00000000-0005-0000-0000-00004E0B0000}"/>
    <cellStyle name="t_model for lehman 19jul02_Bi weekly rollforward 12-13-07_Report 3" xfId="2897" xr:uid="{00000000-0005-0000-0000-00004F0B0000}"/>
    <cellStyle name="t_model for lehman 19jul02_Bi weekly rollforward 12-13-07_Sheet2" xfId="2898" xr:uid="{00000000-0005-0000-0000-0000500B0000}"/>
    <cellStyle name="t_model for lehman 19jul02_Bi weekly rollforward 12-13-07_Sheet3" xfId="2899" xr:uid="{00000000-0005-0000-0000-0000510B0000}"/>
    <cellStyle name="t_model for lehman 19jul02_Bi weekly rollforward 1-24-08" xfId="2900" xr:uid="{00000000-0005-0000-0000-0000520B0000}"/>
    <cellStyle name="t_model for lehman 19jul02_Bi weekly rollforward 1-24-08_Report 3" xfId="2901" xr:uid="{00000000-0005-0000-0000-0000530B0000}"/>
    <cellStyle name="t_model for lehman 19jul02_Bi weekly rollforward 1-24-08_Sheet2" xfId="2902" xr:uid="{00000000-0005-0000-0000-0000540B0000}"/>
    <cellStyle name="t_model for lehman 19jul02_Bi weekly rollforward 1-24-08_Sheet3" xfId="2903" xr:uid="{00000000-0005-0000-0000-0000550B0000}"/>
    <cellStyle name="t_model for lehman 19jul02_Bi weekly rollforward 1-9-08" xfId="2904" xr:uid="{00000000-0005-0000-0000-0000560B0000}"/>
    <cellStyle name="t_model for lehman 19jul02_Bi weekly rollforward 1-9-08_Report 3" xfId="2905" xr:uid="{00000000-0005-0000-0000-0000570B0000}"/>
    <cellStyle name="t_model for lehman 19jul02_Bi weekly rollforward 1-9-08_Sheet2" xfId="2906" xr:uid="{00000000-0005-0000-0000-0000580B0000}"/>
    <cellStyle name="t_model for lehman 19jul02_Bi weekly rollforward 1-9-08_Sheet3" xfId="2907" xr:uid="{00000000-0005-0000-0000-0000590B0000}"/>
    <cellStyle name="t_model for lehman 19jul02_OptumHealth ACR Targets_110607v2" xfId="2908" xr:uid="{00000000-0005-0000-0000-00005A0B0000}"/>
    <cellStyle name="t_model for lehman 19jul02_OptumHealth ACR Targets_110607v2_Report 3" xfId="2909" xr:uid="{00000000-0005-0000-0000-00005B0B0000}"/>
    <cellStyle name="t_model for lehman 19jul02_OptumHealth ACR Targets_110607v2_Sheet2" xfId="2910" xr:uid="{00000000-0005-0000-0000-00005C0B0000}"/>
    <cellStyle name="t_model for lehman 19jul02_OptumHealth ACR Targets_110607v2_Sheet3" xfId="2911" xr:uid="{00000000-0005-0000-0000-00005D0B0000}"/>
    <cellStyle name="t_model for lehman 19jul02_Report 3" xfId="2912" xr:uid="{00000000-0005-0000-0000-00005E0B0000}"/>
    <cellStyle name="t_model for lehman 19jul02_Sheet2" xfId="2913" xr:uid="{00000000-0005-0000-0000-00005F0B0000}"/>
    <cellStyle name="t_model for lehman 19jul02_Sheet3" xfId="2914" xr:uid="{00000000-0005-0000-0000-0000600B0000}"/>
    <cellStyle name="t_Report 3" xfId="2915" xr:uid="{00000000-0005-0000-0000-0000610B0000}"/>
    <cellStyle name="t_Revised Downside Case 25 July" xfId="2916" xr:uid="{00000000-0005-0000-0000-0000620B0000}"/>
    <cellStyle name="t_Revised Downside Case 25 July_Bi weekly rollforward 11 29 08 w DV updates" xfId="2917" xr:uid="{00000000-0005-0000-0000-0000630B0000}"/>
    <cellStyle name="t_Revised Downside Case 25 July_Bi weekly rollforward 11 29 08 w DV updates_Report 3" xfId="2918" xr:uid="{00000000-0005-0000-0000-0000640B0000}"/>
    <cellStyle name="t_Revised Downside Case 25 July_Bi weekly rollforward 11 29 08 w DV updates_Sheet2" xfId="2919" xr:uid="{00000000-0005-0000-0000-0000650B0000}"/>
    <cellStyle name="t_Revised Downside Case 25 July_Bi weekly rollforward 11 29 08 w DV updates_Sheet3" xfId="2920" xr:uid="{00000000-0005-0000-0000-0000660B0000}"/>
    <cellStyle name="t_Revised Downside Case 25 July_Bi weekly rollforward 12-13-07" xfId="2921" xr:uid="{00000000-0005-0000-0000-0000670B0000}"/>
    <cellStyle name="t_Revised Downside Case 25 July_Bi weekly rollforward 12-13-07_Report 3" xfId="2922" xr:uid="{00000000-0005-0000-0000-0000680B0000}"/>
    <cellStyle name="t_Revised Downside Case 25 July_Bi weekly rollforward 12-13-07_Sheet2" xfId="2923" xr:uid="{00000000-0005-0000-0000-0000690B0000}"/>
    <cellStyle name="t_Revised Downside Case 25 July_Bi weekly rollforward 12-13-07_Sheet3" xfId="2924" xr:uid="{00000000-0005-0000-0000-00006A0B0000}"/>
    <cellStyle name="t_Revised Downside Case 25 July_Bi weekly rollforward 1-24-08" xfId="2925" xr:uid="{00000000-0005-0000-0000-00006B0B0000}"/>
    <cellStyle name="t_Revised Downside Case 25 July_Bi weekly rollforward 1-24-08_Report 3" xfId="2926" xr:uid="{00000000-0005-0000-0000-00006C0B0000}"/>
    <cellStyle name="t_Revised Downside Case 25 July_Bi weekly rollforward 1-24-08_Sheet2" xfId="2927" xr:uid="{00000000-0005-0000-0000-00006D0B0000}"/>
    <cellStyle name="t_Revised Downside Case 25 July_Bi weekly rollforward 1-24-08_Sheet3" xfId="2928" xr:uid="{00000000-0005-0000-0000-00006E0B0000}"/>
    <cellStyle name="t_Revised Downside Case 25 July_Bi weekly rollforward 1-9-08" xfId="2929" xr:uid="{00000000-0005-0000-0000-00006F0B0000}"/>
    <cellStyle name="t_Revised Downside Case 25 July_Bi weekly rollforward 1-9-08_Report 3" xfId="2930" xr:uid="{00000000-0005-0000-0000-0000700B0000}"/>
    <cellStyle name="t_Revised Downside Case 25 July_Bi weekly rollforward 1-9-08_Sheet2" xfId="2931" xr:uid="{00000000-0005-0000-0000-0000710B0000}"/>
    <cellStyle name="t_Revised Downside Case 25 July_Bi weekly rollforward 1-9-08_Sheet3" xfId="2932" xr:uid="{00000000-0005-0000-0000-0000720B0000}"/>
    <cellStyle name="t_Revised Downside Case 25 July_OptumHealth ACR Targets_110607v2" xfId="2933" xr:uid="{00000000-0005-0000-0000-0000730B0000}"/>
    <cellStyle name="t_Revised Downside Case 25 July_OptumHealth ACR Targets_110607v2_Report 3" xfId="2934" xr:uid="{00000000-0005-0000-0000-0000740B0000}"/>
    <cellStyle name="t_Revised Downside Case 25 July_OptumHealth ACR Targets_110607v2_Sheet2" xfId="2935" xr:uid="{00000000-0005-0000-0000-0000750B0000}"/>
    <cellStyle name="t_Revised Downside Case 25 July_OptumHealth ACR Targets_110607v2_Sheet3" xfId="2936" xr:uid="{00000000-0005-0000-0000-0000760B0000}"/>
    <cellStyle name="t_Revised Downside Case 25 July_Report 3" xfId="2937" xr:uid="{00000000-0005-0000-0000-0000770B0000}"/>
    <cellStyle name="t_Revised Downside Case 25 July_Sheet2" xfId="2938" xr:uid="{00000000-0005-0000-0000-0000780B0000}"/>
    <cellStyle name="t_Revised Downside Case 25 July_Sheet3" xfId="2939" xr:uid="{00000000-0005-0000-0000-0000790B0000}"/>
    <cellStyle name="t_Sheet2" xfId="2940" xr:uid="{00000000-0005-0000-0000-00007A0B0000}"/>
    <cellStyle name="t_Sheet3" xfId="2941" xr:uid="{00000000-0005-0000-0000-00007B0B0000}"/>
    <cellStyle name="t_Valuation" xfId="2942" xr:uid="{00000000-0005-0000-0000-00007C0B0000}"/>
    <cellStyle name="t_Valuation_Bi weekly rollforward 11 29 08 w DV updates" xfId="2943" xr:uid="{00000000-0005-0000-0000-00007D0B0000}"/>
    <cellStyle name="t_Valuation_Bi weekly rollforward 11 29 08 w DV updates_Report 3" xfId="2944" xr:uid="{00000000-0005-0000-0000-00007E0B0000}"/>
    <cellStyle name="t_Valuation_Bi weekly rollforward 11 29 08 w DV updates_Sheet2" xfId="2945" xr:uid="{00000000-0005-0000-0000-00007F0B0000}"/>
    <cellStyle name="t_Valuation_Bi weekly rollforward 11 29 08 w DV updates_Sheet3" xfId="2946" xr:uid="{00000000-0005-0000-0000-0000800B0000}"/>
    <cellStyle name="t_Valuation_Bi weekly rollforward 12-13-07" xfId="2947" xr:uid="{00000000-0005-0000-0000-0000810B0000}"/>
    <cellStyle name="t_Valuation_Bi weekly rollforward 12-13-07_Report 3" xfId="2948" xr:uid="{00000000-0005-0000-0000-0000820B0000}"/>
    <cellStyle name="t_Valuation_Bi weekly rollforward 12-13-07_Sheet2" xfId="2949" xr:uid="{00000000-0005-0000-0000-0000830B0000}"/>
    <cellStyle name="t_Valuation_Bi weekly rollforward 12-13-07_Sheet3" xfId="2950" xr:uid="{00000000-0005-0000-0000-0000840B0000}"/>
    <cellStyle name="t_Valuation_Bi weekly rollforward 1-24-08" xfId="2951" xr:uid="{00000000-0005-0000-0000-0000850B0000}"/>
    <cellStyle name="t_Valuation_Bi weekly rollforward 1-24-08_Report 3" xfId="2952" xr:uid="{00000000-0005-0000-0000-0000860B0000}"/>
    <cellStyle name="t_Valuation_Bi weekly rollforward 1-24-08_Sheet2" xfId="2953" xr:uid="{00000000-0005-0000-0000-0000870B0000}"/>
    <cellStyle name="t_Valuation_Bi weekly rollforward 1-24-08_Sheet3" xfId="2954" xr:uid="{00000000-0005-0000-0000-0000880B0000}"/>
    <cellStyle name="t_Valuation_Bi weekly rollforward 1-9-08" xfId="2955" xr:uid="{00000000-0005-0000-0000-0000890B0000}"/>
    <cellStyle name="t_Valuation_Bi weekly rollforward 1-9-08_Report 3" xfId="2956" xr:uid="{00000000-0005-0000-0000-00008A0B0000}"/>
    <cellStyle name="t_Valuation_Bi weekly rollforward 1-9-08_Sheet2" xfId="2957" xr:uid="{00000000-0005-0000-0000-00008B0B0000}"/>
    <cellStyle name="t_Valuation_Bi weekly rollforward 1-9-08_Sheet3" xfId="2958" xr:uid="{00000000-0005-0000-0000-00008C0B0000}"/>
    <cellStyle name="t_Valuation_OptumHealth ACR Targets_110607v2" xfId="2959" xr:uid="{00000000-0005-0000-0000-00008D0B0000}"/>
    <cellStyle name="t_Valuation_OptumHealth ACR Targets_110607v2_Report 3" xfId="2960" xr:uid="{00000000-0005-0000-0000-00008E0B0000}"/>
    <cellStyle name="t_Valuation_OptumHealth ACR Targets_110607v2_Sheet2" xfId="2961" xr:uid="{00000000-0005-0000-0000-00008F0B0000}"/>
    <cellStyle name="t_Valuation_OptumHealth ACR Targets_110607v2_Sheet3" xfId="2962" xr:uid="{00000000-0005-0000-0000-0000900B0000}"/>
    <cellStyle name="t_Valuation_Report 3" xfId="2963" xr:uid="{00000000-0005-0000-0000-0000910B0000}"/>
    <cellStyle name="t_Valuation_Sheet2" xfId="2964" xr:uid="{00000000-0005-0000-0000-0000920B0000}"/>
    <cellStyle name="t_Valuation_Sheet3" xfId="2965" xr:uid="{00000000-0005-0000-0000-0000930B0000}"/>
    <cellStyle name="t_Viterra LBO model - Dec02 - v20" xfId="2966" xr:uid="{00000000-0005-0000-0000-0000940B0000}"/>
    <cellStyle name="Table Col Head" xfId="2967" xr:uid="{00000000-0005-0000-0000-0000950B0000}"/>
    <cellStyle name="table column heading" xfId="2968" xr:uid="{00000000-0005-0000-0000-0000960B0000}"/>
    <cellStyle name="Table Head" xfId="2969" xr:uid="{00000000-0005-0000-0000-0000970B0000}"/>
    <cellStyle name="Table Head Aligned" xfId="2970" xr:uid="{00000000-0005-0000-0000-0000980B0000}"/>
    <cellStyle name="Table Head Blue" xfId="2971" xr:uid="{00000000-0005-0000-0000-0000990B0000}"/>
    <cellStyle name="Table Head Green" xfId="2972" xr:uid="{00000000-0005-0000-0000-00009A0B0000}"/>
    <cellStyle name="Table Head_1g conso3" xfId="2973" xr:uid="{00000000-0005-0000-0000-00009B0B0000}"/>
    <cellStyle name="Table Sub Head" xfId="2974" xr:uid="{00000000-0005-0000-0000-00009C0B0000}"/>
    <cellStyle name="Table Text" xfId="2975" xr:uid="{00000000-0005-0000-0000-00009D0B0000}"/>
    <cellStyle name="Table Title" xfId="2976" xr:uid="{00000000-0005-0000-0000-00009E0B0000}"/>
    <cellStyle name="Table Units" xfId="2977" xr:uid="{00000000-0005-0000-0000-00009F0B0000}"/>
    <cellStyle name="Table_Header" xfId="2978" xr:uid="{00000000-0005-0000-0000-0000A00B0000}"/>
    <cellStyle name="TableBase" xfId="2979" xr:uid="{00000000-0005-0000-0000-0000A10B0000}"/>
    <cellStyle name="TableColumnHeading" xfId="2980" xr:uid="{00000000-0005-0000-0000-0000A20B0000}"/>
    <cellStyle name="TableHead" xfId="2981" xr:uid="{00000000-0005-0000-0000-0000A30B0000}"/>
    <cellStyle name="TableSubTitleItalic" xfId="2982" xr:uid="{00000000-0005-0000-0000-0000A40B0000}"/>
    <cellStyle name="TableText" xfId="2983" xr:uid="{00000000-0005-0000-0000-0000A50B0000}"/>
    <cellStyle name="TableTitle" xfId="2984" xr:uid="{00000000-0005-0000-0000-0000A60B0000}"/>
    <cellStyle name="text" xfId="2985" xr:uid="{00000000-0005-0000-0000-0000A70B0000}"/>
    <cellStyle name="Text [3]" xfId="2986" xr:uid="{00000000-0005-0000-0000-0000A80B0000}"/>
    <cellStyle name="Text [5]" xfId="2987" xr:uid="{00000000-0005-0000-0000-0000A90B0000}"/>
    <cellStyle name="Text 1" xfId="2988" xr:uid="{00000000-0005-0000-0000-0000AA0B0000}"/>
    <cellStyle name="Text 8" xfId="2989" xr:uid="{00000000-0005-0000-0000-0000AB0B0000}"/>
    <cellStyle name="text center" xfId="2990" xr:uid="{00000000-0005-0000-0000-0000AC0B0000}"/>
    <cellStyle name="Text Head 1" xfId="2991" xr:uid="{00000000-0005-0000-0000-0000AD0B0000}"/>
    <cellStyle name="Text Wrap" xfId="2992" xr:uid="{00000000-0005-0000-0000-0000AE0B0000}"/>
    <cellStyle name="Text_0+12 Care Solutions WD7 1.10.08 v3 - to SCS" xfId="2993" xr:uid="{00000000-0005-0000-0000-0000AF0B0000}"/>
    <cellStyle name="text2" xfId="2994" xr:uid="{00000000-0005-0000-0000-0000B00B0000}"/>
    <cellStyle name="ThousandDollar" xfId="2995" xr:uid="{00000000-0005-0000-0000-0000B10B0000}"/>
    <cellStyle name="Time" xfId="2996" xr:uid="{00000000-0005-0000-0000-0000B20B0000}"/>
    <cellStyle name="Times 10" xfId="2997" xr:uid="{00000000-0005-0000-0000-0000B30B0000}"/>
    <cellStyle name="Times 12" xfId="2998" xr:uid="{00000000-0005-0000-0000-0000B40B0000}"/>
    <cellStyle name="times roman" xfId="2999" xr:uid="{00000000-0005-0000-0000-0000B50B0000}"/>
    <cellStyle name="Title - PROJECT" xfId="3000" xr:uid="{00000000-0005-0000-0000-0000B60B0000}"/>
    <cellStyle name="Title - Underline" xfId="3001" xr:uid="{00000000-0005-0000-0000-0000B70B0000}"/>
    <cellStyle name="Title 2" xfId="71" xr:uid="{00000000-0005-0000-0000-0000B80B0000}"/>
    <cellStyle name="Title 3" xfId="3002" xr:uid="{00000000-0005-0000-0000-0000B90B0000}"/>
    <cellStyle name="Title top" xfId="3003" xr:uid="{00000000-0005-0000-0000-0000BA0B0000}"/>
    <cellStyle name="title1" xfId="3004" xr:uid="{00000000-0005-0000-0000-0000BB0B0000}"/>
    <cellStyle name="Title10" xfId="3005" xr:uid="{00000000-0005-0000-0000-0000BC0B0000}"/>
    <cellStyle name="Title2" xfId="3006" xr:uid="{00000000-0005-0000-0000-0000BD0B0000}"/>
    <cellStyle name="Title3" xfId="3007" xr:uid="{00000000-0005-0000-0000-0000BE0B0000}"/>
    <cellStyle name="Title8" xfId="3008" xr:uid="{00000000-0005-0000-0000-0000BF0B0000}"/>
    <cellStyle name="Title8Left" xfId="3009" xr:uid="{00000000-0005-0000-0000-0000C00B0000}"/>
    <cellStyle name="TitleCenter" xfId="3010" xr:uid="{00000000-0005-0000-0000-0000C10B0000}"/>
    <cellStyle name="TitleLeft" xfId="3011" xr:uid="{00000000-0005-0000-0000-0000C20B0000}"/>
    <cellStyle name="Titles" xfId="3012" xr:uid="{00000000-0005-0000-0000-0000C30B0000}"/>
    <cellStyle name="Titles - Col. Headings" xfId="3013" xr:uid="{00000000-0005-0000-0000-0000C40B0000}"/>
    <cellStyle name="Titles - Other" xfId="3014" xr:uid="{00000000-0005-0000-0000-0000C50B0000}"/>
    <cellStyle name="Top_$" xfId="3015" xr:uid="{00000000-0005-0000-0000-0000C60B0000}"/>
    <cellStyle name="topline" xfId="3016" xr:uid="{00000000-0005-0000-0000-0000C70B0000}"/>
    <cellStyle name="TopMinorSeparator" xfId="3017" xr:uid="{00000000-0005-0000-0000-0000C80B0000}"/>
    <cellStyle name="Total 2" xfId="72" xr:uid="{00000000-0005-0000-0000-0000C90B0000}"/>
    <cellStyle name="Total 3" xfId="3018" xr:uid="{00000000-0005-0000-0000-0000CA0B0000}"/>
    <cellStyle name="Total Bold" xfId="3019" xr:uid="{00000000-0005-0000-0000-0000CB0B0000}"/>
    <cellStyle name="TransVal" xfId="3020" xr:uid="{00000000-0005-0000-0000-0000CC0B0000}"/>
    <cellStyle name="ubordinated Debt" xfId="3021" xr:uid="{00000000-0005-0000-0000-0000CD0B0000}"/>
    <cellStyle name="Underline_Double" xfId="3022" xr:uid="{00000000-0005-0000-0000-0000CE0B0000}"/>
    <cellStyle name="UNLocked" xfId="3023" xr:uid="{00000000-0005-0000-0000-0000CF0B0000}"/>
    <cellStyle name="Update" xfId="3024" xr:uid="{00000000-0005-0000-0000-0000D00B0000}"/>
    <cellStyle name="UserOptional" xfId="3025" xr:uid="{00000000-0005-0000-0000-0000D10B0000}"/>
    <cellStyle name="v" xfId="3026" xr:uid="{00000000-0005-0000-0000-0000D20B0000}"/>
    <cellStyle name="v_Bi weekly rollforward 11 29 08 w DV updates" xfId="3027" xr:uid="{00000000-0005-0000-0000-0000D30B0000}"/>
    <cellStyle name="v_Bi weekly rollforward 12-13-07" xfId="3028" xr:uid="{00000000-0005-0000-0000-0000D40B0000}"/>
    <cellStyle name="v_Bi weekly rollforward 1-24-08" xfId="3029" xr:uid="{00000000-0005-0000-0000-0000D50B0000}"/>
    <cellStyle name="v_Bi weekly rollforward 1-9-08" xfId="3030" xr:uid="{00000000-0005-0000-0000-0000D60B0000}"/>
    <cellStyle name="v_GBS Bi_Weekly 02-06-08" xfId="3031" xr:uid="{00000000-0005-0000-0000-0000D70B0000}"/>
    <cellStyle name="v_OptumHealth ACR Targets_110607v2" xfId="3032" xr:uid="{00000000-0005-0000-0000-0000D80B0000}"/>
    <cellStyle name="Validation" xfId="3033" xr:uid="{00000000-0005-0000-0000-0000D90B0000}"/>
    <cellStyle name="VersionHeader" xfId="3034" xr:uid="{00000000-0005-0000-0000-0000DA0B0000}"/>
    <cellStyle name="Währung [0]_PLDT" xfId="3035" xr:uid="{00000000-0005-0000-0000-0000DB0B0000}"/>
    <cellStyle name="Währung_PLDT" xfId="3036" xr:uid="{00000000-0005-0000-0000-0000DC0B0000}"/>
    <cellStyle name="Warning Text 2" xfId="73" xr:uid="{00000000-0005-0000-0000-0000DD0B0000}"/>
    <cellStyle name="Warning Text 3" xfId="3037" xr:uid="{00000000-0005-0000-0000-0000DE0B0000}"/>
    <cellStyle name="White" xfId="3038" xr:uid="{00000000-0005-0000-0000-0000DF0B0000}"/>
    <cellStyle name="WhiteCells" xfId="3039" xr:uid="{00000000-0005-0000-0000-0000E00B0000}"/>
    <cellStyle name="WhitePattern" xfId="3040" xr:uid="{00000000-0005-0000-0000-0000E10B0000}"/>
    <cellStyle name="WhitePattern1" xfId="3041" xr:uid="{00000000-0005-0000-0000-0000E20B0000}"/>
    <cellStyle name="WhiteText" xfId="3042" xr:uid="{00000000-0005-0000-0000-0000E30B0000}"/>
    <cellStyle name="WingDing" xfId="3043" xr:uid="{00000000-0005-0000-0000-0000E40B0000}"/>
    <cellStyle name="xstyle" xfId="3044" xr:uid="{00000000-0005-0000-0000-0000E50B0000}"/>
    <cellStyle name="y" xfId="3045" xr:uid="{00000000-0005-0000-0000-0000E60B0000}"/>
    <cellStyle name="y_Citrix_2pgr2" xfId="3046" xr:uid="{00000000-0005-0000-0000-0000E70B0000}"/>
    <cellStyle name="y_financial summary" xfId="3047" xr:uid="{00000000-0005-0000-0000-0000E80B0000}"/>
    <cellStyle name="y_financial summary_Report 3" xfId="3048" xr:uid="{00000000-0005-0000-0000-0000E90B0000}"/>
    <cellStyle name="y_financial summary_Sheet2" xfId="3049" xr:uid="{00000000-0005-0000-0000-0000EA0B0000}"/>
    <cellStyle name="y_financial summary_Sheet3" xfId="3050" xr:uid="{00000000-0005-0000-0000-0000EB0B0000}"/>
    <cellStyle name="y_Lightning 4-pager_v1_orb" xfId="3051" xr:uid="{00000000-0005-0000-0000-0000EC0B0000}"/>
    <cellStyle name="y_Lightning 4-pager_v1_orb_Report 3" xfId="3052" xr:uid="{00000000-0005-0000-0000-0000ED0B0000}"/>
    <cellStyle name="y_Lightning 4-pager_v1_orb_Sheet2" xfId="3053" xr:uid="{00000000-0005-0000-0000-0000EE0B0000}"/>
    <cellStyle name="y_Lightning 4-pager_v1_orb_Sheet3" xfId="3054" xr:uid="{00000000-0005-0000-0000-0000EF0B0000}"/>
    <cellStyle name="Year" xfId="3055" xr:uid="{00000000-0005-0000-0000-0000F00B0000}"/>
    <cellStyle name="YearInput" xfId="3056" xr:uid="{00000000-0005-0000-0000-0000F10B0000}"/>
    <cellStyle name="YearInputBk" xfId="3057" xr:uid="{00000000-0005-0000-0000-0000F20B0000}"/>
    <cellStyle name="YearInputBu" xfId="3058" xr:uid="{00000000-0005-0000-0000-0000F30B0000}"/>
    <cellStyle name="yellow" xfId="3059" xr:uid="{00000000-0005-0000-0000-0000F40B0000}"/>
    <cellStyle name="Yen" xfId="3060" xr:uid="{00000000-0005-0000-0000-0000F50B0000}"/>
    <cellStyle name="Yes/No" xfId="3061" xr:uid="{00000000-0005-0000-0000-0000F60B0000}"/>
    <cellStyle name="Yes_No" xfId="3062" xr:uid="{00000000-0005-0000-0000-0000F70B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2" dropStyle="combo" dx="16" fmlaLink="$O$23" fmlaRange="$O$24:$O$25" sel="1" val="0"/>
</file>

<file path=xl/ctrlProps/ctrlProp2.xml><?xml version="1.0" encoding="utf-8"?>
<formControlPr xmlns="http://schemas.microsoft.com/office/spreadsheetml/2009/9/main" objectType="Drop" dropLines="4" dropStyle="combo" dx="16" fmlaLink="$O$28" fmlaRange="$O$29:$O$32" sel="1" val="0"/>
</file>

<file path=xl/ctrlProps/ctrlProp3.xml><?xml version="1.0" encoding="utf-8"?>
<formControlPr xmlns="http://schemas.microsoft.com/office/spreadsheetml/2009/9/main" objectType="Drop" dropLines="7" dropStyle="combo" dx="16" fmlaLink="$O$14" fmlaRange="$O$15:$O$21" sel="2" val="0"/>
</file>

<file path=xl/ctrlProps/ctrlProp4.xml><?xml version="1.0" encoding="utf-8"?>
<formControlPr xmlns="http://schemas.microsoft.com/office/spreadsheetml/2009/9/main" objectType="Drop" dropLines="5" dropStyle="combo" dx="16" fmlaLink="$O$34" fmlaRange="$O$35:$O$45"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31750</xdr:colOff>
          <xdr:row>23</xdr:row>
          <xdr:rowOff>107950</xdr:rowOff>
        </xdr:from>
        <xdr:to>
          <xdr:col>12</xdr:col>
          <xdr:colOff>1041400</xdr:colOff>
          <xdr:row>24</xdr:row>
          <xdr:rowOff>12700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27</xdr:row>
          <xdr:rowOff>76200</xdr:rowOff>
        </xdr:from>
        <xdr:to>
          <xdr:col>12</xdr:col>
          <xdr:colOff>1060450</xdr:colOff>
          <xdr:row>27</xdr:row>
          <xdr:rowOff>298450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17633</xdr:colOff>
      <xdr:row>1</xdr:row>
      <xdr:rowOff>71144</xdr:rowOff>
    </xdr:from>
    <xdr:to>
      <xdr:col>5</xdr:col>
      <xdr:colOff>624410</xdr:colOff>
      <xdr:row>6</xdr:row>
      <xdr:rowOff>185036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008" y="277519"/>
          <a:ext cx="2543527" cy="107909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31750</xdr:colOff>
          <xdr:row>19</xdr:row>
          <xdr:rowOff>57150</xdr:rowOff>
        </xdr:from>
        <xdr:to>
          <xdr:col>12</xdr:col>
          <xdr:colOff>1041400</xdr:colOff>
          <xdr:row>19</xdr:row>
          <xdr:rowOff>279400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14</xdr:row>
          <xdr:rowOff>76200</xdr:rowOff>
        </xdr:from>
        <xdr:to>
          <xdr:col>12</xdr:col>
          <xdr:colOff>1041400</xdr:colOff>
          <xdr:row>15</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ACCRUAL/2000DC/10_00dc/DCLa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x0000_ÿ"/>
      <sheetName val="General"/>
      <sheetName val="Hospital "/>
      <sheetName val="Medical "/>
      <sheetName val="DCLag"/>
      <sheetName val="2009 Oct Guidance SEC Format"/>
      <sheetName val="Q3 Forecast Scenarios Aud Com"/>
      <sheetName val="Plan Cost Centers- Final  "/>
      <sheetName val="Revenue"/>
      <sheetName val="Exhibit II"/>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2"/>
  <sheetViews>
    <sheetView showGridLines="0" tabSelected="1" zoomScale="75" zoomScaleNormal="75" workbookViewId="0">
      <selection activeCell="F16" sqref="F16"/>
    </sheetView>
  </sheetViews>
  <sheetFormatPr defaultColWidth="9.140625" defaultRowHeight="15.6"/>
  <cols>
    <col min="1" max="1" width="2.7109375" style="1" customWidth="1"/>
    <col min="2" max="2" width="4.28515625" style="1" customWidth="1"/>
    <col min="3" max="3" width="3.28515625" style="1" customWidth="1"/>
    <col min="4" max="4" width="3.42578125" style="1" customWidth="1"/>
    <col min="5" max="5" width="22.28515625" style="1" customWidth="1"/>
    <col min="6" max="6" width="12.42578125" style="1" customWidth="1"/>
    <col min="7" max="7" width="13" style="1" customWidth="1"/>
    <col min="8" max="8" width="18" style="1" customWidth="1"/>
    <col min="9" max="9" width="15" style="1" customWidth="1"/>
    <col min="10" max="10" width="31.28515625" style="1" customWidth="1"/>
    <col min="11" max="11" width="4.28515625" style="1" customWidth="1"/>
    <col min="12" max="12" width="9.28515625" style="1" customWidth="1"/>
    <col min="13" max="13" width="22.140625" style="1" customWidth="1"/>
    <col min="14" max="14" width="4.42578125" style="184" hidden="1" customWidth="1"/>
    <col min="15" max="15" width="20.5703125" style="1" hidden="1" customWidth="1"/>
    <col min="16" max="16" width="2.28515625" style="1" hidden="1" customWidth="1"/>
    <col min="17" max="16384" width="9.140625" style="1"/>
  </cols>
  <sheetData>
    <row r="1" spans="2:16" ht="15.95" thickBot="1">
      <c r="N1" s="182"/>
      <c r="O1" s="3" t="s">
        <v>0</v>
      </c>
      <c r="P1" s="2"/>
    </row>
    <row r="2" spans="2:16">
      <c r="B2" s="4"/>
      <c r="C2" s="5"/>
      <c r="D2" s="5"/>
      <c r="E2" s="5"/>
      <c r="F2" s="5"/>
      <c r="G2" s="5"/>
      <c r="H2" s="5"/>
      <c r="I2" s="5"/>
      <c r="J2" s="194" t="str">
        <f>"Report Submission #: "&amp;INDEX($O$35:$O$45,MATCH($O$34,$N$35:$N$45,0))</f>
        <v>Report Submission #: -</v>
      </c>
      <c r="K2" s="6"/>
      <c r="N2" s="182"/>
      <c r="O2" s="3" t="s">
        <v>1</v>
      </c>
      <c r="P2" s="2"/>
    </row>
    <row r="3" spans="2:16">
      <c r="B3" s="7"/>
      <c r="C3" s="8"/>
      <c r="D3" s="8"/>
      <c r="E3" s="8"/>
      <c r="F3" s="8"/>
      <c r="G3" s="8"/>
      <c r="H3" s="8"/>
      <c r="I3" s="8"/>
      <c r="J3" s="8"/>
      <c r="K3" s="9"/>
      <c r="N3" s="182"/>
      <c r="O3" s="181"/>
      <c r="P3" s="181"/>
    </row>
    <row r="4" spans="2:16">
      <c r="B4" s="7"/>
      <c r="C4" s="8"/>
      <c r="D4" s="8"/>
      <c r="E4" s="8"/>
      <c r="F4" s="8"/>
      <c r="G4" s="8"/>
      <c r="H4" s="8"/>
      <c r="I4" s="8"/>
      <c r="J4" s="8"/>
      <c r="K4" s="9"/>
      <c r="N4" s="182"/>
      <c r="O4" s="181"/>
      <c r="P4" s="181"/>
    </row>
    <row r="5" spans="2:16">
      <c r="B5" s="7"/>
      <c r="C5" s="8"/>
      <c r="D5" s="8"/>
      <c r="E5" s="8"/>
      <c r="F5" s="8"/>
      <c r="G5" s="8"/>
      <c r="H5" s="8"/>
      <c r="I5" s="8"/>
      <c r="J5" s="8"/>
      <c r="K5" s="9"/>
      <c r="N5" s="182"/>
      <c r="O5" s="181"/>
      <c r="P5" s="181"/>
    </row>
    <row r="6" spans="2:16">
      <c r="B6" s="7"/>
      <c r="C6" s="8"/>
      <c r="D6" s="8"/>
      <c r="E6" s="8"/>
      <c r="F6" s="8"/>
      <c r="G6" s="8"/>
      <c r="H6" s="8"/>
      <c r="I6" s="8"/>
      <c r="J6" s="8"/>
      <c r="K6" s="9"/>
      <c r="N6" s="182"/>
      <c r="O6" s="181"/>
      <c r="P6" s="181"/>
    </row>
    <row r="7" spans="2:16">
      <c r="B7" s="7"/>
      <c r="C7" s="8"/>
      <c r="D7" s="8"/>
      <c r="E7" s="8"/>
      <c r="F7" s="8"/>
      <c r="G7" s="8"/>
      <c r="H7" s="8"/>
      <c r="I7" s="8"/>
      <c r="J7" s="8"/>
      <c r="K7" s="9"/>
      <c r="N7" s="182"/>
      <c r="O7" s="181"/>
      <c r="P7" s="181"/>
    </row>
    <row r="8" spans="2:16">
      <c r="B8" s="7"/>
      <c r="C8" s="8"/>
      <c r="D8" s="8"/>
      <c r="E8" s="8"/>
      <c r="F8" s="8"/>
      <c r="G8" s="8"/>
      <c r="H8" s="8"/>
      <c r="I8" s="8"/>
      <c r="J8" s="8"/>
      <c r="K8" s="9"/>
      <c r="M8" s="41"/>
      <c r="N8" s="183"/>
      <c r="O8" s="24"/>
      <c r="P8" s="24"/>
    </row>
    <row r="9" spans="2:16" ht="20.100000000000001">
      <c r="B9" s="7"/>
      <c r="C9" s="10" t="s">
        <v>2</v>
      </c>
      <c r="D9" s="11"/>
      <c r="E9" s="11"/>
      <c r="F9" s="11"/>
      <c r="G9" s="8"/>
      <c r="H9" s="8"/>
      <c r="I9" s="8"/>
      <c r="J9" s="8"/>
      <c r="K9" s="9"/>
      <c r="M9" s="41"/>
      <c r="N9" s="183"/>
      <c r="O9" s="24"/>
      <c r="P9" s="24"/>
    </row>
    <row r="10" spans="2:16" ht="5.0999999999999996" customHeight="1">
      <c r="B10" s="7"/>
      <c r="C10" s="10"/>
      <c r="D10" s="11"/>
      <c r="E10" s="11"/>
      <c r="F10" s="11"/>
      <c r="G10" s="8"/>
      <c r="H10" s="8"/>
      <c r="I10" s="8"/>
      <c r="J10" s="8"/>
      <c r="K10" s="9"/>
      <c r="M10" s="41"/>
      <c r="N10" s="183"/>
      <c r="O10" s="24"/>
      <c r="P10" s="24"/>
    </row>
    <row r="11" spans="2:16" ht="20.100000000000001">
      <c r="B11" s="7"/>
      <c r="C11" s="10" t="s">
        <v>3</v>
      </c>
      <c r="D11" s="11"/>
      <c r="E11" s="11"/>
      <c r="F11" s="11"/>
      <c r="G11" s="8"/>
      <c r="H11" s="8"/>
      <c r="I11" s="8"/>
      <c r="J11" s="8"/>
      <c r="K11" s="9"/>
      <c r="M11" s="41"/>
      <c r="N11" s="183"/>
      <c r="O11" s="24"/>
      <c r="P11" s="24"/>
    </row>
    <row r="12" spans="2:16" ht="5.0999999999999996" customHeight="1">
      <c r="B12" s="7"/>
      <c r="C12" s="10"/>
      <c r="D12" s="11"/>
      <c r="E12" s="11"/>
      <c r="F12" s="11"/>
      <c r="G12" s="8"/>
      <c r="H12" s="8"/>
      <c r="I12" s="8"/>
      <c r="J12" s="8"/>
      <c r="K12" s="9"/>
      <c r="M12" s="41"/>
      <c r="N12" s="183"/>
      <c r="O12" s="24"/>
      <c r="P12" s="24"/>
    </row>
    <row r="13" spans="2:16" ht="20.100000000000001">
      <c r="B13" s="7"/>
      <c r="C13" s="10" t="s">
        <v>4</v>
      </c>
      <c r="D13" s="11"/>
      <c r="E13" s="11"/>
      <c r="F13" s="11"/>
      <c r="G13" s="8"/>
      <c r="H13" s="8"/>
      <c r="I13" s="8"/>
      <c r="J13" s="8"/>
      <c r="K13" s="9"/>
      <c r="M13" s="1" t="s">
        <v>5</v>
      </c>
      <c r="N13" s="183"/>
      <c r="O13" s="24"/>
      <c r="P13" s="24"/>
    </row>
    <row r="14" spans="2:16" ht="18">
      <c r="B14" s="7"/>
      <c r="C14" s="12"/>
      <c r="D14" s="11"/>
      <c r="E14" s="11"/>
      <c r="F14" s="11"/>
      <c r="G14" s="8"/>
      <c r="H14" s="8"/>
      <c r="I14" s="8"/>
      <c r="J14" s="8"/>
      <c r="K14" s="9"/>
      <c r="M14" s="1" t="s">
        <v>6</v>
      </c>
      <c r="O14" s="185">
        <v>2</v>
      </c>
    </row>
    <row r="15" spans="2:16" ht="18" thickBot="1">
      <c r="B15" s="13"/>
      <c r="C15" s="14"/>
      <c r="D15" s="15"/>
      <c r="E15" s="15"/>
      <c r="F15" s="15"/>
      <c r="G15" s="15"/>
      <c r="H15" s="15"/>
      <c r="I15" s="15"/>
      <c r="J15" s="15"/>
      <c r="K15" s="16"/>
      <c r="N15" s="184">
        <v>1</v>
      </c>
      <c r="O15" s="186">
        <v>2018</v>
      </c>
    </row>
    <row r="16" spans="2:16" ht="24.95" customHeight="1" thickBot="1">
      <c r="B16" s="4"/>
      <c r="C16" s="18" t="s">
        <v>7</v>
      </c>
      <c r="D16" s="18"/>
      <c r="E16" s="18"/>
      <c r="F16" s="162"/>
      <c r="G16" s="163"/>
      <c r="H16" s="163"/>
      <c r="I16" s="163"/>
      <c r="J16" s="164"/>
      <c r="K16" s="19"/>
      <c r="N16" s="184">
        <v>2</v>
      </c>
      <c r="O16" s="186">
        <v>2019</v>
      </c>
    </row>
    <row r="17" spans="2:16" ht="9" customHeight="1">
      <c r="B17" s="7"/>
      <c r="C17" s="17"/>
      <c r="D17" s="17"/>
      <c r="E17" s="17"/>
      <c r="F17" s="42"/>
      <c r="G17" s="42"/>
      <c r="H17" s="42"/>
      <c r="I17" s="42"/>
      <c r="J17" s="42"/>
      <c r="K17" s="20"/>
      <c r="N17" s="184">
        <v>3</v>
      </c>
      <c r="O17" s="186">
        <v>2020</v>
      </c>
    </row>
    <row r="18" spans="2:16" ht="15" customHeight="1">
      <c r="B18" s="7"/>
      <c r="C18" s="17"/>
      <c r="D18" s="17"/>
      <c r="E18" s="17"/>
      <c r="F18" s="42"/>
      <c r="G18" s="42"/>
      <c r="H18" s="42"/>
      <c r="I18" s="42"/>
      <c r="J18" s="42"/>
      <c r="K18" s="20"/>
      <c r="M18" s="1" t="s">
        <v>5</v>
      </c>
      <c r="N18" s="184">
        <v>4</v>
      </c>
      <c r="O18" s="186">
        <v>2021</v>
      </c>
    </row>
    <row r="19" spans="2:16" ht="15" customHeight="1">
      <c r="B19" s="7"/>
      <c r="C19" s="17"/>
      <c r="D19" s="17"/>
      <c r="E19" s="17"/>
      <c r="F19" s="42"/>
      <c r="G19" s="42"/>
      <c r="H19" s="42"/>
      <c r="I19" s="42"/>
      <c r="J19" s="42"/>
      <c r="K19" s="20"/>
      <c r="M19" s="1" t="s">
        <v>8</v>
      </c>
      <c r="N19" s="184">
        <v>5</v>
      </c>
      <c r="O19" s="186">
        <v>2022</v>
      </c>
    </row>
    <row r="20" spans="2:16" ht="24.95" customHeight="1" thickBot="1">
      <c r="B20" s="7"/>
      <c r="C20" s="17" t="s">
        <v>9</v>
      </c>
      <c r="D20" s="17"/>
      <c r="E20" s="17"/>
      <c r="F20" s="42"/>
      <c r="G20" s="42"/>
      <c r="H20" s="42"/>
      <c r="I20" s="42"/>
      <c r="J20" s="188">
        <f>VLOOKUP($O$14,$N$15:$O$21,2,0)</f>
        <v>2019</v>
      </c>
      <c r="K20" s="20"/>
      <c r="N20" s="184">
        <v>6</v>
      </c>
      <c r="O20" s="186">
        <v>2023</v>
      </c>
    </row>
    <row r="21" spans="2:16" ht="8.1" customHeight="1">
      <c r="B21" s="7"/>
      <c r="C21" s="17"/>
      <c r="D21" s="17"/>
      <c r="E21" s="17"/>
      <c r="F21" s="42"/>
      <c r="G21" s="42"/>
      <c r="H21" s="42"/>
      <c r="I21" s="42"/>
      <c r="J21" s="21"/>
      <c r="K21" s="20"/>
      <c r="N21" s="184">
        <v>7</v>
      </c>
      <c r="O21" s="186">
        <v>2024</v>
      </c>
    </row>
    <row r="22" spans="2:16" ht="15" customHeight="1">
      <c r="B22" s="7"/>
      <c r="C22" s="17"/>
      <c r="D22" s="17"/>
      <c r="E22" s="17"/>
      <c r="F22" s="22"/>
      <c r="G22" s="23"/>
      <c r="H22" s="23"/>
      <c r="I22" s="23"/>
      <c r="J22" s="23"/>
      <c r="K22" s="9"/>
      <c r="M22" s="1" t="s">
        <v>5</v>
      </c>
    </row>
    <row r="23" spans="2:16" ht="15" customHeight="1">
      <c r="B23" s="7"/>
      <c r="C23" s="17"/>
      <c r="D23" s="17"/>
      <c r="E23" s="17"/>
      <c r="F23" s="22"/>
      <c r="G23" s="23"/>
      <c r="H23" s="23"/>
      <c r="I23" s="23"/>
      <c r="J23" s="23"/>
      <c r="K23" s="9"/>
      <c r="M23" s="1" t="s">
        <v>10</v>
      </c>
      <c r="O23" s="187">
        <v>1</v>
      </c>
      <c r="P23" s="24"/>
    </row>
    <row r="24" spans="2:16" ht="24.95" customHeight="1" thickBot="1">
      <c r="B24" s="7"/>
      <c r="C24" s="17" t="s">
        <v>11</v>
      </c>
      <c r="D24" s="17"/>
      <c r="E24" s="17"/>
      <c r="F24" s="22"/>
      <c r="G24" s="23"/>
      <c r="H24" s="23"/>
      <c r="I24" s="23"/>
      <c r="J24" s="188" t="str">
        <f>VLOOKUP($O$23,$N$24:$O$25,2,0)</f>
        <v>Quarterly</v>
      </c>
      <c r="K24" s="9"/>
      <c r="N24" s="184">
        <v>1</v>
      </c>
      <c r="O24" s="195" t="s">
        <v>12</v>
      </c>
      <c r="P24" s="24"/>
    </row>
    <row r="25" spans="2:16" ht="8.1" customHeight="1">
      <c r="B25" s="7"/>
      <c r="C25" s="17"/>
      <c r="D25" s="17"/>
      <c r="E25" s="17"/>
      <c r="F25" s="22"/>
      <c r="G25" s="23"/>
      <c r="H25" s="23"/>
      <c r="I25" s="23"/>
      <c r="J25" s="25"/>
      <c r="K25" s="9"/>
      <c r="N25" s="184">
        <v>2</v>
      </c>
      <c r="O25" s="195" t="s">
        <v>13</v>
      </c>
      <c r="P25" s="24"/>
    </row>
    <row r="26" spans="2:16" ht="15" customHeight="1">
      <c r="B26" s="7"/>
      <c r="C26" s="17"/>
      <c r="D26" s="17"/>
      <c r="E26" s="17"/>
      <c r="F26" s="22"/>
      <c r="G26" s="23"/>
      <c r="H26" s="23"/>
      <c r="I26" s="23"/>
      <c r="J26" s="25"/>
      <c r="K26" s="9"/>
      <c r="M26" s="1" t="s">
        <v>5</v>
      </c>
      <c r="O26" s="186"/>
      <c r="P26" s="24"/>
    </row>
    <row r="27" spans="2:16" ht="15" customHeight="1">
      <c r="B27" s="7"/>
      <c r="C27" s="17"/>
      <c r="D27" s="17"/>
      <c r="E27" s="17"/>
      <c r="F27" s="22"/>
      <c r="G27" s="23"/>
      <c r="H27" s="23"/>
      <c r="I27" s="23"/>
      <c r="J27" s="25"/>
      <c r="K27" s="9"/>
      <c r="M27" s="1" t="s">
        <v>14</v>
      </c>
      <c r="O27" s="26"/>
      <c r="P27" s="24"/>
    </row>
    <row r="28" spans="2:16" ht="24.75" customHeight="1" thickBot="1">
      <c r="B28" s="7"/>
      <c r="C28" s="17" t="s">
        <v>15</v>
      </c>
      <c r="D28" s="17"/>
      <c r="E28" s="17"/>
      <c r="F28" s="22"/>
      <c r="G28" s="23"/>
      <c r="H28" s="23"/>
      <c r="I28" s="23"/>
      <c r="J28" s="188" t="str">
        <f>VLOOKUP($O$28,$N$29:$O$32,2,0)</f>
        <v>Q1 Only</v>
      </c>
      <c r="K28" s="9"/>
      <c r="O28" s="185">
        <v>1</v>
      </c>
      <c r="P28" s="24"/>
    </row>
    <row r="29" spans="2:16" ht="8.1" customHeight="1">
      <c r="B29" s="7"/>
      <c r="C29" s="17"/>
      <c r="D29" s="17"/>
      <c r="E29" s="17"/>
      <c r="F29" s="22"/>
      <c r="G29" s="23"/>
      <c r="H29" s="23"/>
      <c r="I29" s="23"/>
      <c r="J29" s="25"/>
      <c r="K29" s="9"/>
      <c r="N29" s="184">
        <v>1</v>
      </c>
      <c r="O29" s="186" t="s">
        <v>16</v>
      </c>
      <c r="P29" s="24"/>
    </row>
    <row r="30" spans="2:16" ht="15" customHeight="1">
      <c r="B30" s="7"/>
      <c r="C30" s="17"/>
      <c r="D30" s="17"/>
      <c r="E30" s="17"/>
      <c r="F30" s="22"/>
      <c r="G30" s="23"/>
      <c r="H30" s="23"/>
      <c r="I30" s="23"/>
      <c r="J30" s="23"/>
      <c r="K30" s="9"/>
      <c r="N30" s="184">
        <v>2</v>
      </c>
      <c r="O30" s="186" t="s">
        <v>17</v>
      </c>
      <c r="P30" s="24"/>
    </row>
    <row r="31" spans="2:16" ht="15" customHeight="1">
      <c r="B31" s="7"/>
      <c r="C31" s="17"/>
      <c r="D31" s="17"/>
      <c r="E31" s="17"/>
      <c r="F31" s="22"/>
      <c r="G31" s="23"/>
      <c r="H31" s="23"/>
      <c r="I31" s="23"/>
      <c r="J31" s="23"/>
      <c r="K31" s="9"/>
      <c r="N31" s="184">
        <v>3</v>
      </c>
      <c r="O31" s="186" t="s">
        <v>18</v>
      </c>
      <c r="P31" s="24"/>
    </row>
    <row r="32" spans="2:16" ht="24.75" customHeight="1" thickBot="1">
      <c r="B32" s="7"/>
      <c r="C32" s="17" t="s">
        <v>19</v>
      </c>
      <c r="D32" s="17"/>
      <c r="E32" s="17"/>
      <c r="F32" s="22"/>
      <c r="G32" s="23"/>
      <c r="H32" s="161">
        <f>IF($O$28=1,DATE($J$20,3,31),IF($O$28=2,DATE($J$20,6,30),IF($O$28=3,DATE($J$20,9,30),IF($O$28=4,DATE($J$20,12,31),"INVALID ENTRY"))))</f>
        <v>43555</v>
      </c>
      <c r="I32" s="27"/>
      <c r="J32" s="24"/>
      <c r="K32" s="9"/>
      <c r="N32" s="184">
        <v>4</v>
      </c>
      <c r="O32" s="186" t="s">
        <v>20</v>
      </c>
      <c r="P32" s="24"/>
    </row>
    <row r="33" spans="2:15" ht="15" customHeight="1">
      <c r="B33" s="7"/>
      <c r="C33" s="17"/>
      <c r="D33" s="17"/>
      <c r="E33" s="17"/>
      <c r="F33" s="22"/>
      <c r="G33" s="23"/>
      <c r="H33" s="28"/>
      <c r="I33" s="28"/>
      <c r="J33" s="24"/>
      <c r="K33" s="9"/>
    </row>
    <row r="34" spans="2:15" ht="15" customHeight="1">
      <c r="B34" s="7"/>
      <c r="C34" s="17"/>
      <c r="I34" s="28"/>
      <c r="J34" s="24"/>
      <c r="K34" s="9"/>
      <c r="N34" s="189"/>
      <c r="O34" s="193">
        <v>1</v>
      </c>
    </row>
    <row r="35" spans="2:15" ht="25.5" customHeight="1">
      <c r="B35" s="7"/>
      <c r="C35" s="8"/>
      <c r="D35" s="40" t="s">
        <v>21</v>
      </c>
      <c r="I35" s="27"/>
      <c r="J35" s="8"/>
      <c r="K35" s="9"/>
      <c r="N35" s="190">
        <v>1</v>
      </c>
      <c r="O35" s="191" t="s">
        <v>22</v>
      </c>
    </row>
    <row r="36" spans="2:15" ht="15" customHeight="1">
      <c r="B36" s="7"/>
      <c r="C36" s="17"/>
      <c r="D36" s="17" t="s">
        <v>23</v>
      </c>
      <c r="E36" s="17"/>
      <c r="F36" s="22"/>
      <c r="G36" s="23"/>
      <c r="H36" s="43"/>
      <c r="I36" s="27"/>
      <c r="J36" s="8"/>
      <c r="K36" s="9"/>
      <c r="N36" s="190">
        <v>2</v>
      </c>
      <c r="O36" s="191" t="s">
        <v>24</v>
      </c>
    </row>
    <row r="37" spans="2:15" ht="25.5" customHeight="1" thickBot="1">
      <c r="B37" s="7"/>
      <c r="C37" s="17"/>
      <c r="D37" s="17"/>
      <c r="E37" s="17" t="s">
        <v>25</v>
      </c>
      <c r="F37" s="17"/>
      <c r="G37" s="8"/>
      <c r="H37" s="161">
        <f>DATE($J$20,1,1)</f>
        <v>43466</v>
      </c>
      <c r="I37" s="43"/>
      <c r="J37" s="43"/>
      <c r="K37" s="9"/>
      <c r="N37" s="190">
        <v>3</v>
      </c>
      <c r="O37" s="192" t="s">
        <v>26</v>
      </c>
    </row>
    <row r="38" spans="2:15" ht="24.95" customHeight="1" thickBot="1">
      <c r="B38" s="7"/>
      <c r="C38" s="17"/>
      <c r="D38" s="8"/>
      <c r="E38" s="17" t="s">
        <v>27</v>
      </c>
      <c r="F38" s="17"/>
      <c r="G38" s="8"/>
      <c r="H38" s="161">
        <f>H32</f>
        <v>43555</v>
      </c>
      <c r="I38" s="29"/>
      <c r="J38" s="8"/>
      <c r="K38" s="9"/>
      <c r="N38" s="190">
        <v>4</v>
      </c>
      <c r="O38" s="192" t="s">
        <v>28</v>
      </c>
    </row>
    <row r="39" spans="2:15" ht="15" customHeight="1">
      <c r="B39" s="7"/>
      <c r="C39" s="43"/>
      <c r="D39" s="43"/>
      <c r="E39" s="43"/>
      <c r="F39" s="43"/>
      <c r="G39" s="43"/>
      <c r="H39" s="43"/>
      <c r="I39" s="43"/>
      <c r="J39" s="43"/>
      <c r="K39" s="9"/>
      <c r="N39" s="190">
        <v>5</v>
      </c>
      <c r="O39" s="192" t="s">
        <v>29</v>
      </c>
    </row>
    <row r="40" spans="2:15" ht="24.75" customHeight="1">
      <c r="B40" s="7"/>
      <c r="C40" s="43"/>
      <c r="D40" s="43"/>
      <c r="E40" s="43"/>
      <c r="F40" s="43"/>
      <c r="G40" s="43"/>
      <c r="H40" s="43"/>
      <c r="I40" s="43"/>
      <c r="J40" s="43"/>
      <c r="K40" s="9"/>
      <c r="N40" s="189">
        <v>6</v>
      </c>
      <c r="O40" s="192" t="s">
        <v>30</v>
      </c>
    </row>
    <row r="41" spans="2:15" ht="24.75" customHeight="1">
      <c r="B41" s="7"/>
      <c r="C41" s="43"/>
      <c r="D41" s="43"/>
      <c r="E41" s="43"/>
      <c r="F41" s="43"/>
      <c r="G41" s="43"/>
      <c r="H41" s="43"/>
      <c r="I41" s="43"/>
      <c r="J41" s="43"/>
      <c r="K41" s="9"/>
      <c r="N41" s="189">
        <v>7</v>
      </c>
      <c r="O41" s="192" t="s">
        <v>31</v>
      </c>
    </row>
    <row r="42" spans="2:15" ht="24.75" customHeight="1">
      <c r="B42" s="7"/>
      <c r="C42" s="43"/>
      <c r="D42" s="43"/>
      <c r="E42" s="43"/>
      <c r="F42" s="43"/>
      <c r="G42" s="43"/>
      <c r="H42" s="43"/>
      <c r="I42" s="43"/>
      <c r="J42" s="43"/>
      <c r="K42" s="9"/>
      <c r="N42" s="189">
        <v>8</v>
      </c>
      <c r="O42" s="192" t="s">
        <v>32</v>
      </c>
    </row>
    <row r="43" spans="2:15" ht="15" customHeight="1">
      <c r="B43" s="7"/>
      <c r="C43" s="17"/>
      <c r="D43" s="17"/>
      <c r="E43" s="17"/>
      <c r="F43" s="8"/>
      <c r="G43" s="8"/>
      <c r="H43" s="8"/>
      <c r="I43" s="8"/>
      <c r="J43" s="8"/>
      <c r="K43" s="9"/>
      <c r="N43" s="189">
        <v>9</v>
      </c>
      <c r="O43" s="192" t="s">
        <v>33</v>
      </c>
    </row>
    <row r="44" spans="2:15" ht="15" customHeight="1">
      <c r="B44" s="7"/>
      <c r="C44" s="17"/>
      <c r="D44" s="17"/>
      <c r="E44" s="17"/>
      <c r="F44" s="8"/>
      <c r="G44" s="8"/>
      <c r="H44" s="8"/>
      <c r="I44" s="8"/>
      <c r="J44" s="8"/>
      <c r="K44" s="9"/>
      <c r="N44" s="189">
        <v>10</v>
      </c>
      <c r="O44" s="192" t="s">
        <v>34</v>
      </c>
    </row>
    <row r="45" spans="2:15" ht="15" customHeight="1">
      <c r="B45" s="7"/>
      <c r="C45" s="17"/>
      <c r="D45" s="17"/>
      <c r="E45" s="17"/>
      <c r="F45" s="8"/>
      <c r="G45" s="8"/>
      <c r="H45" s="8"/>
      <c r="I45" s="8"/>
      <c r="J45" s="8"/>
      <c r="K45" s="9"/>
      <c r="N45" s="189">
        <v>11</v>
      </c>
      <c r="O45" s="192" t="s">
        <v>35</v>
      </c>
    </row>
    <row r="46" spans="2:15" ht="15" customHeight="1">
      <c r="B46" s="7"/>
      <c r="C46" s="17" t="s">
        <v>36</v>
      </c>
      <c r="D46" s="17"/>
      <c r="E46" s="17"/>
      <c r="F46" s="22"/>
      <c r="G46" s="8"/>
      <c r="H46" s="8"/>
      <c r="I46" s="8"/>
      <c r="J46" s="8"/>
      <c r="K46" s="9"/>
    </row>
    <row r="47" spans="2:15" ht="24.95" customHeight="1" thickBot="1">
      <c r="B47" s="7"/>
      <c r="C47" s="17"/>
      <c r="D47" s="30" t="s">
        <v>37</v>
      </c>
      <c r="E47" s="30"/>
      <c r="F47" s="165"/>
      <c r="G47" s="31"/>
      <c r="H47" s="31"/>
      <c r="I47" s="31"/>
      <c r="J47" s="31"/>
      <c r="K47" s="32"/>
    </row>
    <row r="48" spans="2:15" ht="24.95" customHeight="1" thickBot="1">
      <c r="B48" s="7"/>
      <c r="C48" s="17"/>
      <c r="D48" s="18" t="s">
        <v>38</v>
      </c>
      <c r="E48" s="18"/>
      <c r="F48" s="166"/>
      <c r="G48" s="33"/>
      <c r="H48" s="33"/>
      <c r="I48" s="33"/>
      <c r="J48" s="33"/>
      <c r="K48" s="32"/>
    </row>
    <row r="49" spans="2:11" ht="25.5" customHeight="1" thickBot="1">
      <c r="B49" s="7"/>
      <c r="C49" s="17"/>
      <c r="D49" s="18" t="s">
        <v>39</v>
      </c>
      <c r="E49" s="18"/>
      <c r="F49" s="167"/>
      <c r="G49" s="33"/>
      <c r="H49" s="33"/>
      <c r="I49" s="33"/>
      <c r="J49" s="33"/>
      <c r="K49" s="32"/>
    </row>
    <row r="50" spans="2:11" ht="24.95" customHeight="1" thickBot="1">
      <c r="B50" s="7"/>
      <c r="C50" s="8"/>
      <c r="D50" s="18" t="s">
        <v>40</v>
      </c>
      <c r="E50" s="18"/>
      <c r="F50" s="18"/>
      <c r="G50" s="34"/>
      <c r="H50" s="35"/>
      <c r="I50" s="5"/>
      <c r="J50" s="5"/>
      <c r="K50" s="9"/>
    </row>
    <row r="51" spans="2:11" ht="15" customHeight="1">
      <c r="B51" s="7"/>
      <c r="C51" s="8"/>
      <c r="D51" s="24"/>
      <c r="E51" s="24"/>
      <c r="F51" s="24"/>
      <c r="G51" s="24"/>
      <c r="H51" s="24"/>
      <c r="I51" s="24"/>
      <c r="J51" s="8"/>
      <c r="K51" s="9"/>
    </row>
    <row r="52" spans="2:11" ht="15" customHeight="1" thickBot="1">
      <c r="B52" s="13"/>
      <c r="C52" s="15"/>
      <c r="D52" s="15"/>
      <c r="E52" s="15"/>
      <c r="F52" s="15"/>
      <c r="G52" s="15"/>
      <c r="H52" s="15"/>
      <c r="I52" s="15"/>
      <c r="J52" s="15"/>
      <c r="K52" s="16"/>
    </row>
  </sheetData>
  <sheetProtection algorithmName="SHA-512" hashValue="Qe+lN+y/WVIIDrufE2iPJdBxUCbivRdqcnTJBBraBFI7DxS13R0iUVyWtypX7whZe3MF5E70jJG7uE2jx6tYKQ==" saltValue="oMY3fBxd2775ngbaSkByHA==" spinCount="100000" sheet="1" objects="1" scenarios="1"/>
  <printOptions horizontalCentered="1"/>
  <pageMargins left="1" right="0.75" top="1" bottom="0.75" header="0.25" footer="0.25"/>
  <pageSetup scale="67" orientation="portrait" r:id="rId1"/>
  <headerFooter scaleWithDoc="0">
    <oddHeader>&amp;R&amp;8State of New Mexico</oddHeader>
    <oddFooter>&amp;LVersion 4.0&amp;RPage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12</xdr:col>
                    <xdr:colOff>31750</xdr:colOff>
                    <xdr:row>23</xdr:row>
                    <xdr:rowOff>107950</xdr:rowOff>
                  </from>
                  <to>
                    <xdr:col>12</xdr:col>
                    <xdr:colOff>1041400</xdr:colOff>
                    <xdr:row>24</xdr:row>
                    <xdr:rowOff>12700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12</xdr:col>
                    <xdr:colOff>50800</xdr:colOff>
                    <xdr:row>27</xdr:row>
                    <xdr:rowOff>76200</xdr:rowOff>
                  </from>
                  <to>
                    <xdr:col>12</xdr:col>
                    <xdr:colOff>1060450</xdr:colOff>
                    <xdr:row>27</xdr:row>
                    <xdr:rowOff>298450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12</xdr:col>
                    <xdr:colOff>31750</xdr:colOff>
                    <xdr:row>19</xdr:row>
                    <xdr:rowOff>57150</xdr:rowOff>
                  </from>
                  <to>
                    <xdr:col>12</xdr:col>
                    <xdr:colOff>1041400</xdr:colOff>
                    <xdr:row>19</xdr:row>
                    <xdr:rowOff>279400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12</xdr:col>
                    <xdr:colOff>31750</xdr:colOff>
                    <xdr:row>14</xdr:row>
                    <xdr:rowOff>76200</xdr:rowOff>
                  </from>
                  <to>
                    <xdr:col>12</xdr:col>
                    <xdr:colOff>1041400</xdr:colOff>
                    <xdr:row>15</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Q107"/>
  <sheetViews>
    <sheetView showGridLines="0" zoomScale="75" zoomScaleNormal="75" zoomScalePageLayoutView="70" workbookViewId="0"/>
  </sheetViews>
  <sheetFormatPr defaultColWidth="9.140625" defaultRowHeight="12.6"/>
  <cols>
    <col min="1" max="1" width="5.28515625" style="43" customWidth="1"/>
    <col min="2" max="2" width="12" style="43" customWidth="1"/>
    <col min="3" max="3" width="13.28515625" style="43" customWidth="1"/>
    <col min="4" max="4" width="28.140625" style="43" customWidth="1"/>
    <col min="5" max="5" width="13.28515625" style="43" customWidth="1"/>
    <col min="6" max="13" width="16.7109375" style="43" customWidth="1"/>
    <col min="14" max="14" width="13.28515625" style="43" customWidth="1"/>
    <col min="15" max="22" width="12.7109375" style="43" customWidth="1"/>
    <col min="23" max="16384" width="9.140625" style="43"/>
  </cols>
  <sheetData>
    <row r="2" spans="1:13" ht="18">
      <c r="A2" s="44" t="s">
        <v>3</v>
      </c>
      <c r="H2" s="45"/>
      <c r="I2" s="45"/>
    </row>
    <row r="3" spans="1:13" ht="18">
      <c r="A3" s="44" t="s">
        <v>41</v>
      </c>
      <c r="H3" s="45"/>
      <c r="I3" s="45"/>
    </row>
    <row r="4" spans="1:13" ht="18">
      <c r="A4" s="44" t="s">
        <v>42</v>
      </c>
      <c r="H4" s="45"/>
      <c r="I4" s="45"/>
    </row>
    <row r="5" spans="1:13" ht="18">
      <c r="A5" s="46" t="s">
        <v>43</v>
      </c>
      <c r="H5" s="45"/>
      <c r="I5" s="45"/>
    </row>
    <row r="6" spans="1:13" ht="18">
      <c r="A6" s="46"/>
    </row>
    <row r="7" spans="1:13" ht="18">
      <c r="A7" s="44" t="str">
        <f>"MCO Name:  "&amp;'Information Input'!$F$16</f>
        <v xml:space="preserve">MCO Name:  </v>
      </c>
    </row>
    <row r="8" spans="1:13" ht="18">
      <c r="A8" s="44" t="str">
        <f>"Report Submission Type:  "&amp;'Information Input'!$J$24</f>
        <v>Report Submission Type:  Quarterly</v>
      </c>
    </row>
    <row r="9" spans="1:13" ht="18">
      <c r="A9" s="44" t="str">
        <f>"Calendar Year Reporting Cycle:  "&amp;'Information Input'!$J$20</f>
        <v>Calendar Year Reporting Cycle:  2019</v>
      </c>
    </row>
    <row r="10" spans="1:13" ht="18">
      <c r="A10" s="37" t="str">
        <f>"Report Period Ending:  "&amp;TEXT('Information Input'!$H$32,"mm/dd/yyyy")</f>
        <v>Report Period Ending:  03/31/2019</v>
      </c>
    </row>
    <row r="11" spans="1:13" ht="12" customHeight="1"/>
    <row r="12" spans="1:13" ht="18">
      <c r="A12" s="47" t="s">
        <v>44</v>
      </c>
    </row>
    <row r="13" spans="1:13" ht="15" customHeight="1"/>
    <row r="14" spans="1:13" ht="32.25" customHeight="1">
      <c r="A14" s="48" t="s">
        <v>45</v>
      </c>
      <c r="B14" s="49" t="s">
        <v>46</v>
      </c>
      <c r="C14" s="50"/>
      <c r="D14" s="50"/>
      <c r="E14" s="48" t="s">
        <v>47</v>
      </c>
      <c r="F14" s="51" t="s">
        <v>48</v>
      </c>
      <c r="G14" s="49" t="s">
        <v>49</v>
      </c>
      <c r="H14" s="50"/>
      <c r="I14" s="50"/>
      <c r="J14" s="50"/>
      <c r="K14" s="50"/>
      <c r="L14" s="50"/>
      <c r="M14" s="52"/>
    </row>
    <row r="15" spans="1:13" ht="18" customHeight="1">
      <c r="A15" s="53" t="s">
        <v>50</v>
      </c>
      <c r="B15" s="54" t="s">
        <v>51</v>
      </c>
      <c r="C15" s="55"/>
      <c r="D15" s="55"/>
      <c r="E15" s="56" t="s">
        <v>52</v>
      </c>
      <c r="F15" s="56" t="s">
        <v>53</v>
      </c>
      <c r="G15" s="54" t="s">
        <v>54</v>
      </c>
      <c r="H15" s="55"/>
      <c r="I15" s="55"/>
      <c r="J15" s="55"/>
      <c r="K15" s="55"/>
      <c r="L15" s="55"/>
      <c r="M15" s="57"/>
    </row>
    <row r="16" spans="1:13" ht="15" customHeight="1">
      <c r="A16" s="58">
        <v>1</v>
      </c>
      <c r="B16" s="59" t="s">
        <v>55</v>
      </c>
      <c r="C16" s="60"/>
      <c r="D16" s="60"/>
      <c r="E16" s="39"/>
      <c r="F16" s="136"/>
      <c r="G16" s="137"/>
      <c r="H16" s="138"/>
      <c r="I16" s="138"/>
      <c r="J16" s="138"/>
      <c r="K16" s="138"/>
      <c r="L16" s="138"/>
      <c r="M16" s="139"/>
    </row>
    <row r="17" spans="1:16" ht="15" customHeight="1">
      <c r="A17" s="58">
        <v>2</v>
      </c>
      <c r="B17" s="59" t="s">
        <v>56</v>
      </c>
      <c r="C17" s="60"/>
      <c r="D17" s="60"/>
      <c r="E17" s="39"/>
      <c r="F17" s="136"/>
      <c r="G17" s="137"/>
      <c r="H17" s="138"/>
      <c r="I17" s="138"/>
      <c r="J17" s="138"/>
      <c r="K17" s="138"/>
      <c r="L17" s="138"/>
      <c r="M17" s="139"/>
    </row>
    <row r="18" spans="1:16" ht="15" customHeight="1">
      <c r="A18" s="58">
        <v>3</v>
      </c>
      <c r="B18" s="59" t="s">
        <v>57</v>
      </c>
      <c r="C18" s="60"/>
      <c r="D18" s="60"/>
      <c r="E18" s="39"/>
      <c r="F18" s="136"/>
      <c r="G18" s="137"/>
      <c r="H18" s="138"/>
      <c r="I18" s="138"/>
      <c r="J18" s="138"/>
      <c r="K18" s="138"/>
      <c r="L18" s="138"/>
      <c r="M18" s="139"/>
    </row>
    <row r="19" spans="1:16" ht="15" customHeight="1">
      <c r="A19" s="58">
        <v>4</v>
      </c>
      <c r="B19" s="59" t="s">
        <v>58</v>
      </c>
      <c r="C19" s="60"/>
      <c r="D19" s="60"/>
      <c r="E19" s="39"/>
      <c r="F19" s="136"/>
      <c r="G19" s="137"/>
      <c r="H19" s="138"/>
      <c r="I19" s="138"/>
      <c r="J19" s="138"/>
      <c r="K19" s="138"/>
      <c r="L19" s="138"/>
      <c r="M19" s="139"/>
    </row>
    <row r="20" spans="1:16" ht="15" customHeight="1">
      <c r="A20" s="58">
        <v>5</v>
      </c>
      <c r="B20" s="61" t="s">
        <v>59</v>
      </c>
      <c r="C20" s="62"/>
      <c r="D20" s="62"/>
      <c r="E20" s="39"/>
      <c r="F20" s="140"/>
      <c r="G20" s="137"/>
      <c r="H20" s="138"/>
      <c r="I20" s="138"/>
      <c r="J20" s="138"/>
      <c r="K20" s="138"/>
      <c r="L20" s="138"/>
      <c r="M20" s="139"/>
    </row>
    <row r="21" spans="1:16" ht="15" customHeight="1">
      <c r="A21" s="58">
        <v>6</v>
      </c>
      <c r="B21" s="63" t="s">
        <v>60</v>
      </c>
      <c r="C21" s="62"/>
      <c r="D21" s="62"/>
      <c r="E21" s="64"/>
      <c r="F21" s="65"/>
      <c r="G21" s="137"/>
      <c r="H21" s="138"/>
      <c r="I21" s="138"/>
      <c r="J21" s="138"/>
      <c r="K21" s="138"/>
      <c r="L21" s="138"/>
      <c r="M21" s="139"/>
    </row>
    <row r="22" spans="1:16" ht="15" customHeight="1">
      <c r="A22" s="58">
        <v>7</v>
      </c>
      <c r="B22" s="59" t="s">
        <v>61</v>
      </c>
      <c r="C22" s="60"/>
      <c r="D22" s="60"/>
      <c r="E22" s="39"/>
      <c r="F22" s="136"/>
      <c r="G22" s="137"/>
      <c r="H22" s="138"/>
      <c r="I22" s="138"/>
      <c r="J22" s="138"/>
      <c r="K22" s="138"/>
      <c r="L22" s="138"/>
      <c r="M22" s="139"/>
    </row>
    <row r="23" spans="1:16" ht="15" customHeight="1">
      <c r="A23" s="58">
        <v>8</v>
      </c>
      <c r="B23" s="61" t="s">
        <v>62</v>
      </c>
      <c r="C23" s="60"/>
      <c r="D23" s="60"/>
      <c r="E23" s="39"/>
      <c r="F23" s="141"/>
      <c r="G23" s="137"/>
      <c r="H23" s="138"/>
      <c r="I23" s="138"/>
      <c r="J23" s="138"/>
      <c r="K23" s="138"/>
      <c r="L23" s="138"/>
      <c r="M23" s="139"/>
    </row>
    <row r="24" spans="1:16" ht="15" customHeight="1">
      <c r="A24" s="58">
        <v>9</v>
      </c>
      <c r="B24" s="63" t="s">
        <v>63</v>
      </c>
      <c r="C24" s="60"/>
      <c r="D24" s="60"/>
      <c r="E24" s="64"/>
      <c r="F24" s="66"/>
      <c r="G24" s="137"/>
      <c r="H24" s="138"/>
      <c r="I24" s="138"/>
      <c r="J24" s="138"/>
      <c r="K24" s="138"/>
      <c r="L24" s="138"/>
      <c r="M24" s="139"/>
    </row>
    <row r="25" spans="1:16" ht="15" customHeight="1">
      <c r="A25" s="58">
        <v>10</v>
      </c>
      <c r="B25" s="59" t="s">
        <v>64</v>
      </c>
      <c r="C25" s="60"/>
      <c r="D25" s="60"/>
      <c r="E25" s="64"/>
      <c r="F25" s="136"/>
      <c r="G25" s="137"/>
      <c r="H25" s="138"/>
      <c r="I25" s="138"/>
      <c r="J25" s="138"/>
      <c r="K25" s="138"/>
      <c r="L25" s="138"/>
      <c r="M25" s="139"/>
    </row>
    <row r="26" spans="1:16" ht="15" customHeight="1">
      <c r="A26" s="58">
        <v>11</v>
      </c>
      <c r="B26" s="67" t="s">
        <v>65</v>
      </c>
      <c r="C26" s="68"/>
      <c r="D26" s="68"/>
      <c r="E26" s="69"/>
      <c r="F26" s="70"/>
      <c r="G26" s="137"/>
      <c r="H26" s="138"/>
      <c r="I26" s="138"/>
      <c r="J26" s="138"/>
      <c r="K26" s="138"/>
      <c r="L26" s="138"/>
      <c r="M26" s="139"/>
    </row>
    <row r="27" spans="1:16" ht="15" customHeight="1">
      <c r="A27" s="58">
        <v>12</v>
      </c>
      <c r="B27" s="71" t="s">
        <v>66</v>
      </c>
      <c r="C27" s="72"/>
      <c r="D27" s="73"/>
      <c r="E27" s="69"/>
      <c r="F27" s="74"/>
      <c r="G27" s="75"/>
      <c r="H27" s="76"/>
      <c r="I27" s="77" t="s">
        <v>67</v>
      </c>
      <c r="J27" s="51" t="s">
        <v>68</v>
      </c>
      <c r="K27" s="51" t="s">
        <v>69</v>
      </c>
      <c r="L27" s="51" t="s">
        <v>70</v>
      </c>
      <c r="M27" s="51" t="s">
        <v>71</v>
      </c>
      <c r="N27" s="45"/>
      <c r="O27" s="45"/>
      <c r="P27" s="45"/>
    </row>
    <row r="28" spans="1:16" ht="15" customHeight="1">
      <c r="A28" s="58">
        <v>13</v>
      </c>
      <c r="B28" s="78"/>
      <c r="C28" s="79"/>
      <c r="D28" s="80"/>
      <c r="E28" s="81"/>
      <c r="F28" s="82"/>
      <c r="G28" s="83" t="s">
        <v>72</v>
      </c>
      <c r="H28" s="84"/>
      <c r="I28" s="142"/>
      <c r="J28" s="143"/>
      <c r="K28" s="143"/>
      <c r="L28" s="143"/>
      <c r="M28" s="85">
        <f>SUM(I28:L28)</f>
        <v>0</v>
      </c>
      <c r="N28" s="45"/>
      <c r="O28" s="45"/>
      <c r="P28" s="45"/>
    </row>
    <row r="29" spans="1:16" ht="15" customHeight="1">
      <c r="A29" s="58">
        <v>14</v>
      </c>
      <c r="B29" s="78"/>
      <c r="C29" s="79"/>
      <c r="D29" s="80"/>
      <c r="E29" s="81"/>
      <c r="F29" s="82"/>
      <c r="G29" s="86" t="s">
        <v>73</v>
      </c>
      <c r="H29" s="87"/>
      <c r="I29" s="142"/>
      <c r="J29" s="143"/>
      <c r="K29" s="143"/>
      <c r="L29" s="143"/>
      <c r="M29" s="85">
        <f>SUM(I29:L29)</f>
        <v>0</v>
      </c>
      <c r="N29" s="45"/>
      <c r="O29" s="45"/>
      <c r="P29" s="45"/>
    </row>
    <row r="30" spans="1:16" ht="15" customHeight="1">
      <c r="A30" s="58">
        <v>15</v>
      </c>
      <c r="B30" s="78"/>
      <c r="C30" s="79"/>
      <c r="D30" s="80"/>
      <c r="E30" s="81"/>
      <c r="F30" s="82"/>
      <c r="G30" s="86" t="s">
        <v>74</v>
      </c>
      <c r="H30" s="87"/>
      <c r="I30" s="142"/>
      <c r="J30" s="143"/>
      <c r="K30" s="143"/>
      <c r="L30" s="143"/>
      <c r="M30" s="85">
        <f>SUM(I30:L30)</f>
        <v>0</v>
      </c>
      <c r="N30" s="45"/>
      <c r="O30" s="45"/>
      <c r="P30" s="45"/>
    </row>
    <row r="31" spans="1:16" ht="15" customHeight="1">
      <c r="A31" s="58">
        <v>16</v>
      </c>
      <c r="B31" s="78"/>
      <c r="C31" s="79"/>
      <c r="D31" s="80"/>
      <c r="E31" s="81"/>
      <c r="F31" s="82"/>
      <c r="G31" s="88" t="s">
        <v>75</v>
      </c>
      <c r="H31" s="89"/>
      <c r="I31" s="144"/>
      <c r="J31" s="145"/>
      <c r="K31" s="145"/>
      <c r="L31" s="145"/>
      <c r="M31" s="90">
        <f>SUM(I31:L31)</f>
        <v>0</v>
      </c>
      <c r="N31" s="45"/>
      <c r="O31" s="45"/>
      <c r="P31" s="45"/>
    </row>
    <row r="32" spans="1:16" ht="15" customHeight="1">
      <c r="A32" s="58">
        <v>17</v>
      </c>
      <c r="B32" s="91"/>
      <c r="C32" s="92"/>
      <c r="D32" s="93"/>
      <c r="E32" s="94"/>
      <c r="F32" s="95"/>
      <c r="G32" s="96" t="s">
        <v>76</v>
      </c>
      <c r="H32" s="87"/>
      <c r="I32" s="97">
        <f>SUM(I28:I31)</f>
        <v>0</v>
      </c>
      <c r="J32" s="97">
        <f>SUM(J28:J31)</f>
        <v>0</v>
      </c>
      <c r="K32" s="97">
        <f>SUM(K28:K31)</f>
        <v>0</v>
      </c>
      <c r="L32" s="97">
        <f>SUM(L28:L31)</f>
        <v>0</v>
      </c>
      <c r="M32" s="97">
        <f>SUM(M28:M31)</f>
        <v>0</v>
      </c>
      <c r="N32" s="45"/>
      <c r="O32" s="45"/>
      <c r="P32" s="45"/>
    </row>
    <row r="33" spans="1:16" ht="15" customHeight="1">
      <c r="A33" s="58">
        <v>18</v>
      </c>
      <c r="B33" s="71" t="s">
        <v>77</v>
      </c>
      <c r="C33" s="72"/>
      <c r="D33" s="73"/>
      <c r="E33" s="69"/>
      <c r="F33" s="74"/>
      <c r="G33" s="75"/>
      <c r="H33" s="76"/>
      <c r="I33" s="98" t="s">
        <v>67</v>
      </c>
      <c r="J33" s="99" t="s">
        <v>68</v>
      </c>
      <c r="K33" s="99" t="s">
        <v>69</v>
      </c>
      <c r="L33" s="99" t="s">
        <v>70</v>
      </c>
      <c r="M33" s="99" t="s">
        <v>71</v>
      </c>
      <c r="N33" s="45"/>
      <c r="O33" s="45"/>
      <c r="P33" s="45"/>
    </row>
    <row r="34" spans="1:16" ht="15" customHeight="1">
      <c r="A34" s="58">
        <v>19</v>
      </c>
      <c r="B34" s="78"/>
      <c r="C34" s="79"/>
      <c r="D34" s="80"/>
      <c r="E34" s="81"/>
      <c r="F34" s="82"/>
      <c r="G34" s="83" t="s">
        <v>72</v>
      </c>
      <c r="H34" s="84"/>
      <c r="I34" s="142"/>
      <c r="J34" s="143"/>
      <c r="K34" s="143"/>
      <c r="L34" s="143"/>
      <c r="M34" s="85">
        <f>SUM(I34:L34)</f>
        <v>0</v>
      </c>
      <c r="N34" s="45"/>
      <c r="O34" s="45"/>
      <c r="P34" s="45"/>
    </row>
    <row r="35" spans="1:16" ht="15" customHeight="1">
      <c r="A35" s="58">
        <v>20</v>
      </c>
      <c r="B35" s="78"/>
      <c r="C35" s="79"/>
      <c r="D35" s="80"/>
      <c r="E35" s="81"/>
      <c r="F35" s="82"/>
      <c r="G35" s="86" t="s">
        <v>73</v>
      </c>
      <c r="H35" s="87"/>
      <c r="I35" s="142"/>
      <c r="J35" s="143"/>
      <c r="K35" s="143"/>
      <c r="L35" s="143"/>
      <c r="M35" s="85">
        <f>SUM(I35:L35)</f>
        <v>0</v>
      </c>
      <c r="N35" s="45"/>
      <c r="O35" s="45"/>
      <c r="P35" s="45"/>
    </row>
    <row r="36" spans="1:16" ht="15" customHeight="1">
      <c r="A36" s="58">
        <v>21</v>
      </c>
      <c r="B36" s="78"/>
      <c r="C36" s="79"/>
      <c r="D36" s="80"/>
      <c r="E36" s="81"/>
      <c r="F36" s="82"/>
      <c r="G36" s="86" t="s">
        <v>74</v>
      </c>
      <c r="H36" s="87"/>
      <c r="I36" s="142"/>
      <c r="J36" s="143"/>
      <c r="K36" s="143"/>
      <c r="L36" s="143"/>
      <c r="M36" s="85">
        <f>SUM(I36:L36)</f>
        <v>0</v>
      </c>
      <c r="N36" s="45"/>
      <c r="O36" s="45"/>
      <c r="P36" s="45"/>
    </row>
    <row r="37" spans="1:16" ht="15" customHeight="1">
      <c r="A37" s="58">
        <v>22</v>
      </c>
      <c r="B37" s="78"/>
      <c r="C37" s="79"/>
      <c r="D37" s="80"/>
      <c r="E37" s="81"/>
      <c r="F37" s="82"/>
      <c r="G37" s="88" t="s">
        <v>75</v>
      </c>
      <c r="H37" s="89"/>
      <c r="I37" s="144"/>
      <c r="J37" s="145"/>
      <c r="K37" s="145"/>
      <c r="L37" s="145"/>
      <c r="M37" s="90">
        <f>SUM(I37:L37)</f>
        <v>0</v>
      </c>
      <c r="N37" s="45"/>
      <c r="O37" s="45"/>
      <c r="P37" s="45"/>
    </row>
    <row r="38" spans="1:16" ht="15" customHeight="1">
      <c r="A38" s="58">
        <v>23</v>
      </c>
      <c r="B38" s="91"/>
      <c r="C38" s="92"/>
      <c r="D38" s="93"/>
      <c r="E38" s="94"/>
      <c r="F38" s="95"/>
      <c r="G38" s="96" t="s">
        <v>78</v>
      </c>
      <c r="H38" s="87"/>
      <c r="I38" s="97">
        <f>SUM(I34:I37)</f>
        <v>0</v>
      </c>
      <c r="J38" s="97">
        <f>SUM(J34:J37)</f>
        <v>0</v>
      </c>
      <c r="K38" s="97">
        <f>SUM(K34:K37)</f>
        <v>0</v>
      </c>
      <c r="L38" s="97">
        <f>SUM(L34:L37)</f>
        <v>0</v>
      </c>
      <c r="M38" s="97">
        <f>SUM(M34:M37)</f>
        <v>0</v>
      </c>
      <c r="N38" s="45"/>
      <c r="O38" s="45"/>
      <c r="P38" s="45"/>
    </row>
    <row r="39" spans="1:16" ht="15" customHeight="1">
      <c r="A39" s="58">
        <v>24</v>
      </c>
      <c r="B39" s="78" t="s">
        <v>79</v>
      </c>
      <c r="C39" s="79"/>
      <c r="D39" s="79"/>
      <c r="E39" s="81"/>
      <c r="F39" s="100"/>
      <c r="G39" s="101"/>
      <c r="H39" s="76"/>
      <c r="I39" s="102" t="s">
        <v>67</v>
      </c>
      <c r="J39" s="99" t="s">
        <v>68</v>
      </c>
      <c r="K39" s="99" t="s">
        <v>69</v>
      </c>
      <c r="L39" s="99" t="s">
        <v>70</v>
      </c>
      <c r="M39" s="99" t="s">
        <v>71</v>
      </c>
      <c r="N39" s="45"/>
      <c r="O39" s="45"/>
      <c r="P39" s="45"/>
    </row>
    <row r="40" spans="1:16" ht="15" customHeight="1">
      <c r="A40" s="58">
        <v>25</v>
      </c>
      <c r="B40" s="78"/>
      <c r="C40" s="79"/>
      <c r="D40" s="103"/>
      <c r="E40" s="81"/>
      <c r="F40" s="104"/>
      <c r="G40" s="105" t="s">
        <v>80</v>
      </c>
      <c r="H40" s="84"/>
      <c r="I40" s="146"/>
      <c r="J40" s="146"/>
      <c r="K40" s="146"/>
      <c r="L40" s="146"/>
      <c r="M40" s="106">
        <f>SUM(I40:L40)</f>
        <v>0</v>
      </c>
      <c r="N40" s="45"/>
      <c r="O40" s="45"/>
      <c r="P40" s="45"/>
    </row>
    <row r="41" spans="1:16" ht="15" customHeight="1">
      <c r="A41" s="58">
        <v>26</v>
      </c>
      <c r="B41" s="78"/>
      <c r="C41" s="79"/>
      <c r="D41" s="103"/>
      <c r="E41" s="81"/>
      <c r="F41" s="104"/>
      <c r="G41" s="107" t="s">
        <v>81</v>
      </c>
      <c r="H41" s="87"/>
      <c r="I41" s="146"/>
      <c r="J41" s="146"/>
      <c r="K41" s="146"/>
      <c r="L41" s="146"/>
      <c r="M41" s="106">
        <f>SUM(I41:L41)</f>
        <v>0</v>
      </c>
      <c r="N41" s="45"/>
      <c r="O41" s="45"/>
      <c r="P41" s="45"/>
    </row>
    <row r="42" spans="1:16" ht="15" customHeight="1">
      <c r="A42" s="58">
        <v>27</v>
      </c>
      <c r="B42" s="91"/>
      <c r="C42" s="92"/>
      <c r="D42" s="108"/>
      <c r="E42" s="94"/>
      <c r="F42" s="109"/>
      <c r="G42" s="110" t="s">
        <v>82</v>
      </c>
      <c r="H42" s="87"/>
      <c r="I42" s="111">
        <f t="shared" ref="I42:L42" si="0">IF(I40&lt;&gt;0,I41/I40,0)</f>
        <v>0</v>
      </c>
      <c r="J42" s="111">
        <f t="shared" si="0"/>
        <v>0</v>
      </c>
      <c r="K42" s="111">
        <f t="shared" si="0"/>
        <v>0</v>
      </c>
      <c r="L42" s="111">
        <f t="shared" si="0"/>
        <v>0</v>
      </c>
      <c r="M42" s="111">
        <f>IF(M40&lt;&gt;0,M41/M40,0)</f>
        <v>0</v>
      </c>
    </row>
    <row r="43" spans="1:16" ht="15" customHeight="1">
      <c r="A43" s="58">
        <v>28</v>
      </c>
      <c r="B43" s="59" t="s">
        <v>83</v>
      </c>
      <c r="C43" s="60"/>
      <c r="D43" s="60"/>
      <c r="E43" s="39"/>
      <c r="F43" s="66"/>
      <c r="G43" s="137"/>
      <c r="H43" s="138"/>
      <c r="I43" s="138"/>
      <c r="J43" s="138"/>
      <c r="K43" s="138"/>
      <c r="L43" s="138"/>
      <c r="M43" s="139"/>
    </row>
    <row r="44" spans="1:16" ht="15" customHeight="1">
      <c r="A44" s="58">
        <v>29</v>
      </c>
      <c r="B44" s="112" t="s">
        <v>84</v>
      </c>
      <c r="C44" s="113"/>
      <c r="D44" s="114"/>
      <c r="E44" s="115"/>
      <c r="F44" s="115"/>
      <c r="G44" s="147"/>
      <c r="H44" s="138"/>
      <c r="I44" s="138"/>
      <c r="J44" s="138"/>
      <c r="K44" s="138"/>
      <c r="L44" s="138"/>
      <c r="M44" s="139"/>
    </row>
    <row r="45" spans="1:16" ht="15" customHeight="1">
      <c r="A45" s="58">
        <v>30</v>
      </c>
      <c r="B45" s="112" t="s">
        <v>85</v>
      </c>
      <c r="C45" s="113"/>
      <c r="D45" s="114"/>
      <c r="E45" s="39"/>
      <c r="F45" s="115"/>
      <c r="G45" s="147"/>
      <c r="H45" s="138"/>
      <c r="I45" s="138"/>
      <c r="J45" s="138"/>
      <c r="K45" s="138"/>
      <c r="L45" s="138"/>
      <c r="M45" s="139"/>
    </row>
    <row r="46" spans="1:16" ht="15" customHeight="1">
      <c r="A46" s="58">
        <v>31</v>
      </c>
      <c r="B46" s="112" t="s">
        <v>86</v>
      </c>
      <c r="C46" s="113"/>
      <c r="D46" s="114"/>
      <c r="E46" s="116"/>
      <c r="F46" s="115"/>
      <c r="G46" s="117" t="s">
        <v>87</v>
      </c>
      <c r="H46" s="118"/>
      <c r="I46" s="148"/>
      <c r="J46" s="117" t="s">
        <v>88</v>
      </c>
      <c r="K46" s="118"/>
      <c r="L46" s="148"/>
      <c r="M46" s="119"/>
    </row>
    <row r="47" spans="1:16" ht="8.25" customHeight="1"/>
    <row r="48" spans="1:16" ht="12.95" customHeight="1">
      <c r="A48" s="45" t="s">
        <v>89</v>
      </c>
    </row>
    <row r="49" spans="1:10" ht="13.5" customHeight="1">
      <c r="A49" s="45" t="s">
        <v>90</v>
      </c>
    </row>
    <row r="50" spans="1:10" ht="13.5" customHeight="1">
      <c r="A50" s="45" t="s">
        <v>91</v>
      </c>
    </row>
    <row r="51" spans="1:10" ht="12.95" customHeight="1">
      <c r="A51" s="43" t="s">
        <v>92</v>
      </c>
    </row>
    <row r="52" spans="1:10" ht="15" customHeight="1"/>
    <row r="53" spans="1:10" ht="18">
      <c r="A53" s="47" t="s">
        <v>93</v>
      </c>
    </row>
    <row r="54" spans="1:10" ht="15" customHeight="1">
      <c r="A54" s="47"/>
    </row>
    <row r="55" spans="1:10" ht="63" customHeight="1">
      <c r="A55" s="48" t="s">
        <v>45</v>
      </c>
      <c r="B55" s="48" t="s">
        <v>94</v>
      </c>
      <c r="C55" s="120" t="s">
        <v>95</v>
      </c>
      <c r="D55" s="121"/>
      <c r="E55" s="48" t="s">
        <v>96</v>
      </c>
      <c r="F55" s="48" t="s">
        <v>97</v>
      </c>
      <c r="G55" s="48" t="s">
        <v>98</v>
      </c>
      <c r="H55" s="48" t="s">
        <v>99</v>
      </c>
      <c r="I55" s="48" t="s">
        <v>100</v>
      </c>
      <c r="J55" s="48" t="s">
        <v>101</v>
      </c>
    </row>
    <row r="56" spans="1:10" ht="18.75" customHeight="1">
      <c r="A56" s="122" t="s">
        <v>50</v>
      </c>
      <c r="B56" s="122" t="s">
        <v>51</v>
      </c>
      <c r="C56" s="123" t="s">
        <v>52</v>
      </c>
      <c r="D56" s="124"/>
      <c r="E56" s="122" t="s">
        <v>53</v>
      </c>
      <c r="F56" s="122" t="s">
        <v>54</v>
      </c>
      <c r="G56" s="122" t="s">
        <v>102</v>
      </c>
      <c r="H56" s="122" t="s">
        <v>103</v>
      </c>
      <c r="I56" s="122" t="s">
        <v>104</v>
      </c>
      <c r="J56" s="122" t="s">
        <v>105</v>
      </c>
    </row>
    <row r="57" spans="1:10" ht="15" customHeight="1">
      <c r="A57" s="58">
        <v>1</v>
      </c>
      <c r="B57" s="149"/>
      <c r="C57" s="150"/>
      <c r="D57" s="151"/>
      <c r="E57" s="152"/>
      <c r="F57" s="152"/>
      <c r="G57" s="153"/>
      <c r="H57" s="153"/>
      <c r="I57" s="153"/>
      <c r="J57" s="106">
        <f>H57-I57</f>
        <v>0</v>
      </c>
    </row>
    <row r="58" spans="1:10" ht="15" customHeight="1">
      <c r="A58" s="58">
        <v>2</v>
      </c>
      <c r="B58" s="149"/>
      <c r="C58" s="150"/>
      <c r="D58" s="151"/>
      <c r="E58" s="152"/>
      <c r="F58" s="152"/>
      <c r="G58" s="153"/>
      <c r="H58" s="153"/>
      <c r="I58" s="153"/>
      <c r="J58" s="106">
        <f t="shared" ref="J58:J96" si="1">H58-I58</f>
        <v>0</v>
      </c>
    </row>
    <row r="59" spans="1:10" ht="15" customHeight="1">
      <c r="A59" s="58">
        <v>3</v>
      </c>
      <c r="B59" s="149"/>
      <c r="C59" s="150"/>
      <c r="D59" s="151"/>
      <c r="E59" s="152"/>
      <c r="F59" s="152"/>
      <c r="G59" s="153"/>
      <c r="H59" s="153"/>
      <c r="I59" s="153"/>
      <c r="J59" s="106">
        <f t="shared" si="1"/>
        <v>0</v>
      </c>
    </row>
    <row r="60" spans="1:10" ht="15" customHeight="1">
      <c r="A60" s="58">
        <v>4</v>
      </c>
      <c r="B60" s="149"/>
      <c r="C60" s="150"/>
      <c r="D60" s="151"/>
      <c r="E60" s="152"/>
      <c r="F60" s="152"/>
      <c r="G60" s="153"/>
      <c r="H60" s="153"/>
      <c r="I60" s="153"/>
      <c r="J60" s="106">
        <f t="shared" si="1"/>
        <v>0</v>
      </c>
    </row>
    <row r="61" spans="1:10" ht="15" customHeight="1">
      <c r="A61" s="58">
        <v>5</v>
      </c>
      <c r="B61" s="149"/>
      <c r="C61" s="150"/>
      <c r="D61" s="151"/>
      <c r="E61" s="152"/>
      <c r="F61" s="152"/>
      <c r="G61" s="153"/>
      <c r="H61" s="153"/>
      <c r="I61" s="153"/>
      <c r="J61" s="106">
        <f t="shared" si="1"/>
        <v>0</v>
      </c>
    </row>
    <row r="62" spans="1:10" ht="15" customHeight="1">
      <c r="A62" s="58">
        <v>6</v>
      </c>
      <c r="B62" s="149"/>
      <c r="C62" s="150"/>
      <c r="D62" s="151"/>
      <c r="E62" s="152"/>
      <c r="F62" s="152"/>
      <c r="G62" s="153"/>
      <c r="H62" s="153"/>
      <c r="I62" s="153"/>
      <c r="J62" s="106">
        <f t="shared" si="1"/>
        <v>0</v>
      </c>
    </row>
    <row r="63" spans="1:10" ht="15" customHeight="1">
      <c r="A63" s="58">
        <v>7</v>
      </c>
      <c r="B63" s="149"/>
      <c r="C63" s="150"/>
      <c r="D63" s="151"/>
      <c r="E63" s="152"/>
      <c r="F63" s="152"/>
      <c r="G63" s="153"/>
      <c r="H63" s="153"/>
      <c r="I63" s="153"/>
      <c r="J63" s="106">
        <f t="shared" si="1"/>
        <v>0</v>
      </c>
    </row>
    <row r="64" spans="1:10" ht="15" customHeight="1">
      <c r="A64" s="58">
        <v>8</v>
      </c>
      <c r="B64" s="149"/>
      <c r="C64" s="150"/>
      <c r="D64" s="151"/>
      <c r="E64" s="152"/>
      <c r="F64" s="152"/>
      <c r="G64" s="153"/>
      <c r="H64" s="153"/>
      <c r="I64" s="153"/>
      <c r="J64" s="106">
        <f t="shared" si="1"/>
        <v>0</v>
      </c>
    </row>
    <row r="65" spans="1:10" ht="15" customHeight="1">
      <c r="A65" s="58">
        <v>9</v>
      </c>
      <c r="B65" s="149"/>
      <c r="C65" s="150"/>
      <c r="D65" s="151"/>
      <c r="E65" s="152"/>
      <c r="F65" s="152"/>
      <c r="G65" s="153"/>
      <c r="H65" s="153"/>
      <c r="I65" s="153"/>
      <c r="J65" s="106">
        <f t="shared" si="1"/>
        <v>0</v>
      </c>
    </row>
    <row r="66" spans="1:10" ht="15" customHeight="1">
      <c r="A66" s="58">
        <v>10</v>
      </c>
      <c r="B66" s="149"/>
      <c r="C66" s="150"/>
      <c r="D66" s="151"/>
      <c r="E66" s="152"/>
      <c r="F66" s="152"/>
      <c r="G66" s="153"/>
      <c r="H66" s="153"/>
      <c r="I66" s="153"/>
      <c r="J66" s="106">
        <f t="shared" si="1"/>
        <v>0</v>
      </c>
    </row>
    <row r="67" spans="1:10" ht="15" customHeight="1">
      <c r="A67" s="58">
        <v>11</v>
      </c>
      <c r="B67" s="149"/>
      <c r="C67" s="150"/>
      <c r="D67" s="151"/>
      <c r="E67" s="152"/>
      <c r="F67" s="152"/>
      <c r="G67" s="153"/>
      <c r="H67" s="153"/>
      <c r="I67" s="153"/>
      <c r="J67" s="106">
        <f t="shared" si="1"/>
        <v>0</v>
      </c>
    </row>
    <row r="68" spans="1:10" ht="15" customHeight="1">
      <c r="A68" s="58">
        <v>12</v>
      </c>
      <c r="B68" s="149"/>
      <c r="C68" s="150"/>
      <c r="D68" s="151"/>
      <c r="E68" s="152"/>
      <c r="F68" s="152"/>
      <c r="G68" s="153"/>
      <c r="H68" s="153"/>
      <c r="I68" s="153"/>
      <c r="J68" s="106">
        <f t="shared" si="1"/>
        <v>0</v>
      </c>
    </row>
    <row r="69" spans="1:10" ht="15" customHeight="1">
      <c r="A69" s="58">
        <v>13</v>
      </c>
      <c r="B69" s="149"/>
      <c r="C69" s="150"/>
      <c r="D69" s="151"/>
      <c r="E69" s="152"/>
      <c r="F69" s="152"/>
      <c r="G69" s="153"/>
      <c r="H69" s="153"/>
      <c r="I69" s="153"/>
      <c r="J69" s="106">
        <f t="shared" si="1"/>
        <v>0</v>
      </c>
    </row>
    <row r="70" spans="1:10" ht="15" customHeight="1">
      <c r="A70" s="58">
        <v>14</v>
      </c>
      <c r="B70" s="149"/>
      <c r="C70" s="150"/>
      <c r="D70" s="151"/>
      <c r="E70" s="152"/>
      <c r="F70" s="152"/>
      <c r="G70" s="153"/>
      <c r="H70" s="153"/>
      <c r="I70" s="153"/>
      <c r="J70" s="106">
        <f t="shared" si="1"/>
        <v>0</v>
      </c>
    </row>
    <row r="71" spans="1:10" ht="15" customHeight="1">
      <c r="A71" s="58">
        <v>15</v>
      </c>
      <c r="B71" s="149"/>
      <c r="C71" s="150"/>
      <c r="D71" s="151"/>
      <c r="E71" s="152"/>
      <c r="F71" s="152"/>
      <c r="G71" s="153"/>
      <c r="H71" s="153"/>
      <c r="I71" s="153"/>
      <c r="J71" s="106">
        <f t="shared" si="1"/>
        <v>0</v>
      </c>
    </row>
    <row r="72" spans="1:10" ht="15" customHeight="1">
      <c r="A72" s="58">
        <v>16</v>
      </c>
      <c r="B72" s="149"/>
      <c r="C72" s="150"/>
      <c r="D72" s="151"/>
      <c r="E72" s="152"/>
      <c r="F72" s="152"/>
      <c r="G72" s="153"/>
      <c r="H72" s="153"/>
      <c r="I72" s="153"/>
      <c r="J72" s="106">
        <f t="shared" si="1"/>
        <v>0</v>
      </c>
    </row>
    <row r="73" spans="1:10" ht="15" customHeight="1">
      <c r="A73" s="58">
        <v>17</v>
      </c>
      <c r="B73" s="149"/>
      <c r="C73" s="150"/>
      <c r="D73" s="151"/>
      <c r="E73" s="152"/>
      <c r="F73" s="152"/>
      <c r="G73" s="153"/>
      <c r="H73" s="153"/>
      <c r="I73" s="153"/>
      <c r="J73" s="106">
        <f t="shared" si="1"/>
        <v>0</v>
      </c>
    </row>
    <row r="74" spans="1:10" ht="15" customHeight="1">
      <c r="A74" s="58">
        <v>18</v>
      </c>
      <c r="B74" s="149"/>
      <c r="C74" s="150"/>
      <c r="D74" s="151"/>
      <c r="E74" s="152"/>
      <c r="F74" s="152"/>
      <c r="G74" s="153"/>
      <c r="H74" s="153"/>
      <c r="I74" s="153"/>
      <c r="J74" s="106">
        <f t="shared" si="1"/>
        <v>0</v>
      </c>
    </row>
    <row r="75" spans="1:10" ht="15" customHeight="1">
      <c r="A75" s="58">
        <v>19</v>
      </c>
      <c r="B75" s="149"/>
      <c r="C75" s="150"/>
      <c r="D75" s="151"/>
      <c r="E75" s="152"/>
      <c r="F75" s="152"/>
      <c r="G75" s="153"/>
      <c r="H75" s="153"/>
      <c r="I75" s="153"/>
      <c r="J75" s="106">
        <f t="shared" si="1"/>
        <v>0</v>
      </c>
    </row>
    <row r="76" spans="1:10" ht="15" customHeight="1">
      <c r="A76" s="58">
        <v>20</v>
      </c>
      <c r="B76" s="149"/>
      <c r="C76" s="150"/>
      <c r="D76" s="151"/>
      <c r="E76" s="152"/>
      <c r="F76" s="152"/>
      <c r="G76" s="153"/>
      <c r="H76" s="153"/>
      <c r="I76" s="153"/>
      <c r="J76" s="106">
        <f t="shared" si="1"/>
        <v>0</v>
      </c>
    </row>
    <row r="77" spans="1:10" ht="15" customHeight="1">
      <c r="A77" s="58">
        <v>21</v>
      </c>
      <c r="B77" s="149"/>
      <c r="C77" s="150"/>
      <c r="D77" s="151"/>
      <c r="E77" s="152"/>
      <c r="F77" s="152"/>
      <c r="G77" s="153"/>
      <c r="H77" s="153"/>
      <c r="I77" s="153"/>
      <c r="J77" s="106">
        <f t="shared" si="1"/>
        <v>0</v>
      </c>
    </row>
    <row r="78" spans="1:10" ht="15" customHeight="1">
      <c r="A78" s="58">
        <v>22</v>
      </c>
      <c r="B78" s="149"/>
      <c r="C78" s="150"/>
      <c r="D78" s="151"/>
      <c r="E78" s="152"/>
      <c r="F78" s="152"/>
      <c r="G78" s="153"/>
      <c r="H78" s="153"/>
      <c r="I78" s="153"/>
      <c r="J78" s="106">
        <f t="shared" si="1"/>
        <v>0</v>
      </c>
    </row>
    <row r="79" spans="1:10" ht="15" customHeight="1">
      <c r="A79" s="58">
        <v>23</v>
      </c>
      <c r="B79" s="149"/>
      <c r="C79" s="150"/>
      <c r="D79" s="151"/>
      <c r="E79" s="152"/>
      <c r="F79" s="152"/>
      <c r="G79" s="153"/>
      <c r="H79" s="153"/>
      <c r="I79" s="153"/>
      <c r="J79" s="106">
        <f t="shared" si="1"/>
        <v>0</v>
      </c>
    </row>
    <row r="80" spans="1:10" ht="15" customHeight="1">
      <c r="A80" s="58">
        <v>24</v>
      </c>
      <c r="B80" s="149"/>
      <c r="C80" s="150"/>
      <c r="D80" s="151"/>
      <c r="E80" s="152"/>
      <c r="F80" s="152"/>
      <c r="G80" s="153"/>
      <c r="H80" s="153"/>
      <c r="I80" s="153"/>
      <c r="J80" s="106">
        <f t="shared" si="1"/>
        <v>0</v>
      </c>
    </row>
    <row r="81" spans="1:10" ht="15" customHeight="1">
      <c r="A81" s="58">
        <v>25</v>
      </c>
      <c r="B81" s="149"/>
      <c r="C81" s="150"/>
      <c r="D81" s="151"/>
      <c r="E81" s="152"/>
      <c r="F81" s="152"/>
      <c r="G81" s="153"/>
      <c r="H81" s="153"/>
      <c r="I81" s="153"/>
      <c r="J81" s="106">
        <f t="shared" si="1"/>
        <v>0</v>
      </c>
    </row>
    <row r="82" spans="1:10" ht="15" customHeight="1">
      <c r="A82" s="58">
        <v>26</v>
      </c>
      <c r="B82" s="149"/>
      <c r="C82" s="150"/>
      <c r="D82" s="151"/>
      <c r="E82" s="152"/>
      <c r="F82" s="152"/>
      <c r="G82" s="153"/>
      <c r="H82" s="153"/>
      <c r="I82" s="153"/>
      <c r="J82" s="106">
        <f t="shared" si="1"/>
        <v>0</v>
      </c>
    </row>
    <row r="83" spans="1:10" ht="15" customHeight="1">
      <c r="A83" s="58">
        <v>27</v>
      </c>
      <c r="B83" s="149"/>
      <c r="C83" s="150"/>
      <c r="D83" s="151"/>
      <c r="E83" s="152"/>
      <c r="F83" s="152"/>
      <c r="G83" s="153"/>
      <c r="H83" s="153"/>
      <c r="I83" s="153"/>
      <c r="J83" s="106">
        <f t="shared" si="1"/>
        <v>0</v>
      </c>
    </row>
    <row r="84" spans="1:10" ht="15" customHeight="1">
      <c r="A84" s="58">
        <v>28</v>
      </c>
      <c r="B84" s="149"/>
      <c r="C84" s="150"/>
      <c r="D84" s="151"/>
      <c r="E84" s="152"/>
      <c r="F84" s="152"/>
      <c r="G84" s="153"/>
      <c r="H84" s="153"/>
      <c r="I84" s="153"/>
      <c r="J84" s="106">
        <f t="shared" si="1"/>
        <v>0</v>
      </c>
    </row>
    <row r="85" spans="1:10" ht="15" customHeight="1">
      <c r="A85" s="58">
        <v>29</v>
      </c>
      <c r="B85" s="149"/>
      <c r="C85" s="150"/>
      <c r="D85" s="151"/>
      <c r="E85" s="152"/>
      <c r="F85" s="152"/>
      <c r="G85" s="153"/>
      <c r="H85" s="153"/>
      <c r="I85" s="153"/>
      <c r="J85" s="106">
        <f t="shared" si="1"/>
        <v>0</v>
      </c>
    </row>
    <row r="86" spans="1:10" ht="15" customHeight="1">
      <c r="A86" s="58">
        <v>30</v>
      </c>
      <c r="B86" s="149"/>
      <c r="C86" s="150"/>
      <c r="D86" s="151"/>
      <c r="E86" s="152"/>
      <c r="F86" s="152"/>
      <c r="G86" s="153"/>
      <c r="H86" s="153"/>
      <c r="I86" s="153"/>
      <c r="J86" s="106">
        <f t="shared" si="1"/>
        <v>0</v>
      </c>
    </row>
    <row r="87" spans="1:10" ht="15" customHeight="1">
      <c r="A87" s="58">
        <v>31</v>
      </c>
      <c r="B87" s="149"/>
      <c r="C87" s="150"/>
      <c r="D87" s="151"/>
      <c r="E87" s="152"/>
      <c r="F87" s="152"/>
      <c r="G87" s="153"/>
      <c r="H87" s="153"/>
      <c r="I87" s="153"/>
      <c r="J87" s="106">
        <f t="shared" si="1"/>
        <v>0</v>
      </c>
    </row>
    <row r="88" spans="1:10" ht="15" customHeight="1">
      <c r="A88" s="58">
        <v>32</v>
      </c>
      <c r="B88" s="149"/>
      <c r="C88" s="150"/>
      <c r="D88" s="151"/>
      <c r="E88" s="152"/>
      <c r="F88" s="152"/>
      <c r="G88" s="153"/>
      <c r="H88" s="153"/>
      <c r="I88" s="153"/>
      <c r="J88" s="106">
        <f t="shared" si="1"/>
        <v>0</v>
      </c>
    </row>
    <row r="89" spans="1:10" ht="15" customHeight="1">
      <c r="A89" s="58">
        <v>33</v>
      </c>
      <c r="B89" s="149"/>
      <c r="C89" s="150"/>
      <c r="D89" s="151"/>
      <c r="E89" s="152"/>
      <c r="F89" s="152"/>
      <c r="G89" s="153"/>
      <c r="H89" s="153"/>
      <c r="I89" s="153"/>
      <c r="J89" s="106">
        <f t="shared" si="1"/>
        <v>0</v>
      </c>
    </row>
    <row r="90" spans="1:10" ht="15" customHeight="1">
      <c r="A90" s="58">
        <v>34</v>
      </c>
      <c r="B90" s="149"/>
      <c r="C90" s="150"/>
      <c r="D90" s="151"/>
      <c r="E90" s="152"/>
      <c r="F90" s="152"/>
      <c r="G90" s="153"/>
      <c r="H90" s="153"/>
      <c r="I90" s="153"/>
      <c r="J90" s="106">
        <f t="shared" si="1"/>
        <v>0</v>
      </c>
    </row>
    <row r="91" spans="1:10" ht="15" customHeight="1">
      <c r="A91" s="58">
        <v>35</v>
      </c>
      <c r="B91" s="149"/>
      <c r="C91" s="150"/>
      <c r="D91" s="151"/>
      <c r="E91" s="152"/>
      <c r="F91" s="152"/>
      <c r="G91" s="153"/>
      <c r="H91" s="153"/>
      <c r="I91" s="153"/>
      <c r="J91" s="106">
        <f t="shared" si="1"/>
        <v>0</v>
      </c>
    </row>
    <row r="92" spans="1:10" ht="15" customHeight="1">
      <c r="A92" s="58">
        <v>36</v>
      </c>
      <c r="B92" s="149"/>
      <c r="C92" s="150"/>
      <c r="D92" s="151"/>
      <c r="E92" s="152"/>
      <c r="F92" s="152"/>
      <c r="G92" s="153"/>
      <c r="H92" s="153"/>
      <c r="I92" s="153"/>
      <c r="J92" s="106">
        <f t="shared" si="1"/>
        <v>0</v>
      </c>
    </row>
    <row r="93" spans="1:10" ht="15" customHeight="1">
      <c r="A93" s="58">
        <v>37</v>
      </c>
      <c r="B93" s="149"/>
      <c r="C93" s="150"/>
      <c r="D93" s="151"/>
      <c r="E93" s="152"/>
      <c r="F93" s="152"/>
      <c r="G93" s="153"/>
      <c r="H93" s="153"/>
      <c r="I93" s="153"/>
      <c r="J93" s="106">
        <f t="shared" si="1"/>
        <v>0</v>
      </c>
    </row>
    <row r="94" spans="1:10" ht="15" customHeight="1">
      <c r="A94" s="58">
        <v>38</v>
      </c>
      <c r="B94" s="149"/>
      <c r="C94" s="150"/>
      <c r="D94" s="151"/>
      <c r="E94" s="152"/>
      <c r="F94" s="152"/>
      <c r="G94" s="153"/>
      <c r="H94" s="153"/>
      <c r="I94" s="153"/>
      <c r="J94" s="106">
        <f t="shared" si="1"/>
        <v>0</v>
      </c>
    </row>
    <row r="95" spans="1:10" ht="15" customHeight="1">
      <c r="A95" s="58">
        <v>39</v>
      </c>
      <c r="B95" s="149"/>
      <c r="C95" s="150"/>
      <c r="D95" s="151"/>
      <c r="E95" s="152"/>
      <c r="F95" s="152"/>
      <c r="G95" s="153"/>
      <c r="H95" s="153"/>
      <c r="I95" s="153"/>
      <c r="J95" s="106">
        <f t="shared" si="1"/>
        <v>0</v>
      </c>
    </row>
    <row r="96" spans="1:10" ht="15" customHeight="1">
      <c r="A96" s="58">
        <v>40</v>
      </c>
      <c r="B96" s="149"/>
      <c r="C96" s="150"/>
      <c r="D96" s="151"/>
      <c r="E96" s="152"/>
      <c r="F96" s="152"/>
      <c r="G96" s="153"/>
      <c r="H96" s="153"/>
      <c r="I96" s="153"/>
      <c r="J96" s="106">
        <f t="shared" si="1"/>
        <v>0</v>
      </c>
    </row>
    <row r="97" spans="1:17" ht="15.75" customHeight="1">
      <c r="A97" s="58">
        <v>41</v>
      </c>
      <c r="B97" s="125" t="s">
        <v>106</v>
      </c>
      <c r="C97" s="126"/>
      <c r="D97" s="126"/>
      <c r="E97" s="126"/>
      <c r="F97" s="127"/>
      <c r="G97" s="106">
        <f>SUM(G57:G96)</f>
        <v>0</v>
      </c>
      <c r="H97" s="106">
        <f>SUM(H57:H96)</f>
        <v>0</v>
      </c>
      <c r="I97" s="106">
        <f>SUM(I57:I96)</f>
        <v>0</v>
      </c>
      <c r="J97" s="106">
        <f>SUM(J57:J96)</f>
        <v>0</v>
      </c>
      <c r="O97" s="45"/>
      <c r="P97" s="45"/>
      <c r="Q97" s="45"/>
    </row>
    <row r="98" spans="1:17" ht="8.25" customHeight="1">
      <c r="A98" s="128"/>
      <c r="B98" s="129"/>
      <c r="C98" s="130"/>
      <c r="D98" s="130"/>
      <c r="E98" s="130"/>
      <c r="O98" s="45"/>
      <c r="P98" s="45"/>
      <c r="Q98" s="45"/>
    </row>
    <row r="99" spans="1:17" ht="15" customHeight="1">
      <c r="A99" s="131">
        <v>42</v>
      </c>
      <c r="B99" s="132" t="s">
        <v>107</v>
      </c>
      <c r="C99" s="133"/>
      <c r="D99" s="133"/>
      <c r="E99" s="133"/>
      <c r="F99" s="133"/>
      <c r="G99" s="65"/>
      <c r="H99" s="65"/>
      <c r="I99" s="106">
        <f>$M$41</f>
        <v>0</v>
      </c>
      <c r="J99" s="65"/>
      <c r="O99" s="45"/>
      <c r="P99" s="45"/>
      <c r="Q99" s="45"/>
    </row>
    <row r="100" spans="1:17" ht="15" customHeight="1">
      <c r="A100" s="131">
        <v>43</v>
      </c>
      <c r="B100" s="132" t="s">
        <v>108</v>
      </c>
      <c r="C100" s="133"/>
      <c r="D100" s="133"/>
      <c r="E100" s="133"/>
      <c r="F100" s="133"/>
      <c r="G100" s="65"/>
      <c r="H100" s="65"/>
      <c r="I100" s="106">
        <f>$I$99-$I$97</f>
        <v>0</v>
      </c>
      <c r="J100" s="65"/>
      <c r="O100" s="45"/>
      <c r="P100" s="45"/>
      <c r="Q100" s="45"/>
    </row>
    <row r="101" spans="1:17" ht="8.25" customHeight="1">
      <c r="A101" s="128"/>
      <c r="B101" s="134"/>
      <c r="C101" s="134"/>
      <c r="D101" s="134"/>
      <c r="E101" s="134"/>
      <c r="F101" s="135"/>
      <c r="O101" s="45"/>
      <c r="P101" s="45"/>
      <c r="Q101" s="45"/>
    </row>
    <row r="102" spans="1:17" ht="15" customHeight="1">
      <c r="A102" s="131">
        <v>44</v>
      </c>
      <c r="B102" s="132" t="s">
        <v>109</v>
      </c>
      <c r="C102" s="133"/>
      <c r="D102" s="133"/>
      <c r="E102" s="133"/>
      <c r="F102" s="133"/>
      <c r="G102" s="65"/>
      <c r="H102" s="65"/>
      <c r="I102" s="153"/>
      <c r="J102" s="65"/>
      <c r="O102" s="45"/>
      <c r="P102" s="45"/>
      <c r="Q102" s="45"/>
    </row>
    <row r="103" spans="1:17" ht="15" customHeight="1">
      <c r="A103" s="131">
        <v>45</v>
      </c>
      <c r="B103" s="132" t="s">
        <v>110</v>
      </c>
      <c r="C103" s="133"/>
      <c r="D103" s="133"/>
      <c r="E103" s="133"/>
      <c r="F103" s="133"/>
      <c r="G103" s="65"/>
      <c r="H103" s="65"/>
      <c r="I103" s="106">
        <f>$I$102-$I$97</f>
        <v>0</v>
      </c>
      <c r="J103" s="65"/>
    </row>
    <row r="104" spans="1:17" ht="9" customHeight="1"/>
    <row r="105" spans="1:17" ht="12.95" customHeight="1">
      <c r="A105" s="45" t="s">
        <v>89</v>
      </c>
    </row>
    <row r="106" spans="1:17" ht="12.95" customHeight="1">
      <c r="A106" s="43" t="s">
        <v>111</v>
      </c>
    </row>
    <row r="107" spans="1:17" ht="12.95" customHeight="1">
      <c r="A107" s="43" t="s">
        <v>112</v>
      </c>
    </row>
  </sheetData>
  <sheetProtection algorithmName="SHA-512" hashValue="PWtImHcRQoN/wh+sGWpuljwB4l8nNjXuorqCMcxv9C4164ullc2p8kJOFT+jjwdit3z7aVzrDp5p87RvWmVVwg==" saltValue="nu7jNIflot2D1Hyp9pxerg==" spinCount="100000" sheet="1" objects="1" scenarios="1"/>
  <pageMargins left="0.5" right="0.5" top="0.5" bottom="0.5" header="0.25" footer="0.25"/>
  <pageSetup scale="43" orientation="portrait" r:id="rId1"/>
  <headerFooter scaleWithDoc="0">
    <oddHeader>&amp;R&amp;8State of New Mexico</oddHeader>
    <oddFooter>&amp;L&amp;8Version 4.0&amp;R&amp;8Page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146"/>
  <sheetViews>
    <sheetView showGridLines="0" zoomScale="75" zoomScaleNormal="75" workbookViewId="0"/>
  </sheetViews>
  <sheetFormatPr defaultColWidth="9.140625" defaultRowHeight="12.6"/>
  <cols>
    <col min="1" max="1" width="81.5703125" style="43" customWidth="1"/>
    <col min="2" max="2" width="124.28515625" style="43" customWidth="1"/>
    <col min="3" max="16384" width="9.140625" style="43"/>
  </cols>
  <sheetData>
    <row r="1" spans="1:2">
      <c r="A1" s="45"/>
    </row>
    <row r="2" spans="1:2" ht="18">
      <c r="A2" s="36" t="s">
        <v>113</v>
      </c>
    </row>
    <row r="3" spans="1:2" ht="18">
      <c r="A3" s="37" t="s">
        <v>43</v>
      </c>
    </row>
    <row r="4" spans="1:2" ht="18">
      <c r="A4" s="36"/>
    </row>
    <row r="5" spans="1:2" ht="18">
      <c r="A5" s="44" t="str">
        <f>"MCO Name:  "&amp;'Information Input'!$F$16</f>
        <v xml:space="preserve">MCO Name:  </v>
      </c>
    </row>
    <row r="6" spans="1:2" ht="18">
      <c r="A6" s="44" t="str">
        <f>"Report Submission Type:  "&amp;'Information Input'!$J$24</f>
        <v>Report Submission Type:  Quarterly</v>
      </c>
    </row>
    <row r="7" spans="1:2" ht="18">
      <c r="A7" s="44" t="str">
        <f>"Calendar Year Reporting Cycle:  "&amp;'Information Input'!$J$20</f>
        <v>Calendar Year Reporting Cycle:  2019</v>
      </c>
    </row>
    <row r="8" spans="1:2" ht="18">
      <c r="A8" s="37" t="str">
        <f>"Report Period Ending:  "&amp;TEXT('Information Input'!$H$32,"mm/dd/yyyy")</f>
        <v>Report Period Ending:  03/31/2019</v>
      </c>
    </row>
    <row r="9" spans="1:2" ht="15" customHeight="1"/>
    <row r="10" spans="1:2" ht="15" customHeight="1"/>
    <row r="11" spans="1:2" ht="15" customHeight="1">
      <c r="A11" s="38" t="s">
        <v>46</v>
      </c>
      <c r="B11" s="38" t="s">
        <v>114</v>
      </c>
    </row>
    <row r="12" spans="1:2" ht="15" customHeight="1">
      <c r="A12" s="154" t="s">
        <v>115</v>
      </c>
      <c r="B12" s="157"/>
    </row>
    <row r="13" spans="1:2" ht="15" customHeight="1">
      <c r="A13" s="155" t="s">
        <v>116</v>
      </c>
      <c r="B13" s="158"/>
    </row>
    <row r="14" spans="1:2" ht="15" customHeight="1">
      <c r="A14" s="156" t="s">
        <v>117</v>
      </c>
      <c r="B14" s="158"/>
    </row>
    <row r="15" spans="1:2" ht="15" customHeight="1">
      <c r="A15" s="156" t="s">
        <v>118</v>
      </c>
      <c r="B15" s="158"/>
    </row>
    <row r="16" spans="1:2" ht="15" customHeight="1">
      <c r="A16" s="156" t="s">
        <v>119</v>
      </c>
      <c r="B16" s="158"/>
    </row>
    <row r="17" spans="1:2" ht="15" customHeight="1">
      <c r="A17" s="156" t="s">
        <v>120</v>
      </c>
      <c r="B17" s="158"/>
    </row>
    <row r="18" spans="1:2" ht="15" customHeight="1">
      <c r="A18" s="156" t="s">
        <v>119</v>
      </c>
      <c r="B18" s="158"/>
    </row>
    <row r="19" spans="1:2" ht="15" customHeight="1">
      <c r="A19" s="156"/>
      <c r="B19" s="158"/>
    </row>
    <row r="20" spans="1:2" ht="15" customHeight="1">
      <c r="A20" s="156"/>
      <c r="B20" s="158"/>
    </row>
    <row r="21" spans="1:2" ht="15" customHeight="1">
      <c r="A21" s="154" t="s">
        <v>115</v>
      </c>
      <c r="B21" s="174"/>
    </row>
    <row r="22" spans="1:2" ht="15" customHeight="1">
      <c r="A22" s="180" t="s">
        <v>121</v>
      </c>
      <c r="B22" s="172"/>
    </row>
    <row r="23" spans="1:2" ht="15" customHeight="1">
      <c r="A23" s="180" t="s">
        <v>122</v>
      </c>
      <c r="B23" s="172"/>
    </row>
    <row r="24" spans="1:2" ht="15" customHeight="1">
      <c r="A24" s="180" t="s">
        <v>123</v>
      </c>
      <c r="B24" s="172"/>
    </row>
    <row r="25" spans="1:2" ht="15" customHeight="1">
      <c r="A25" s="177"/>
      <c r="B25" s="172"/>
    </row>
    <row r="26" spans="1:2" ht="15" customHeight="1">
      <c r="A26" s="177"/>
      <c r="B26" s="172"/>
    </row>
    <row r="27" spans="1:2" ht="15" customHeight="1">
      <c r="A27" s="178"/>
      <c r="B27" s="175"/>
    </row>
    <row r="28" spans="1:2" ht="15" customHeight="1">
      <c r="A28" s="178"/>
      <c r="B28" s="175"/>
    </row>
    <row r="29" spans="1:2" ht="15" customHeight="1">
      <c r="A29" s="179"/>
      <c r="B29" s="176"/>
    </row>
    <row r="30" spans="1:2" s="160" customFormat="1" ht="15" customHeight="1">
      <c r="A30" s="168" t="s">
        <v>124</v>
      </c>
      <c r="B30" s="158"/>
    </row>
    <row r="31" spans="1:2" s="160" customFormat="1" ht="15" customHeight="1">
      <c r="A31" s="169"/>
      <c r="B31" s="158"/>
    </row>
    <row r="32" spans="1:2" s="160" customFormat="1" ht="15" customHeight="1">
      <c r="A32" s="169"/>
      <c r="B32" s="158"/>
    </row>
    <row r="33" spans="1:2" s="160" customFormat="1" ht="15" customHeight="1">
      <c r="A33" s="169"/>
      <c r="B33" s="158"/>
    </row>
    <row r="34" spans="1:2" s="160" customFormat="1" ht="15" customHeight="1">
      <c r="A34" s="169"/>
      <c r="B34" s="158"/>
    </row>
    <row r="35" spans="1:2" s="160" customFormat="1" ht="15" customHeight="1">
      <c r="A35" s="169"/>
      <c r="B35" s="158"/>
    </row>
    <row r="36" spans="1:2" s="160" customFormat="1" ht="15" customHeight="1">
      <c r="A36" s="169"/>
      <c r="B36" s="158"/>
    </row>
    <row r="37" spans="1:2" s="160" customFormat="1" ht="15" customHeight="1">
      <c r="A37" s="169"/>
      <c r="B37" s="158"/>
    </row>
    <row r="38" spans="1:2" s="160" customFormat="1" ht="15" customHeight="1">
      <c r="A38" s="170"/>
      <c r="B38" s="159"/>
    </row>
    <row r="39" spans="1:2" s="160" customFormat="1" ht="15" customHeight="1">
      <c r="A39" s="171" t="s">
        <v>124</v>
      </c>
      <c r="B39" s="158"/>
    </row>
    <row r="40" spans="1:2" s="160" customFormat="1" ht="15" customHeight="1">
      <c r="A40" s="171"/>
      <c r="B40" s="158"/>
    </row>
    <row r="41" spans="1:2" s="160" customFormat="1" ht="15" customHeight="1">
      <c r="A41" s="171"/>
      <c r="B41" s="158"/>
    </row>
    <row r="42" spans="1:2" s="160" customFormat="1" ht="15" customHeight="1">
      <c r="A42" s="172"/>
      <c r="B42" s="158"/>
    </row>
    <row r="43" spans="1:2" s="160" customFormat="1" ht="15" customHeight="1">
      <c r="A43" s="172"/>
      <c r="B43" s="158"/>
    </row>
    <row r="44" spans="1:2" s="160" customFormat="1" ht="15" customHeight="1">
      <c r="A44" s="172"/>
      <c r="B44" s="158"/>
    </row>
    <row r="45" spans="1:2" s="160" customFormat="1" ht="15" customHeight="1">
      <c r="A45" s="172"/>
      <c r="B45" s="158"/>
    </row>
    <row r="46" spans="1:2" s="160" customFormat="1" ht="15" customHeight="1">
      <c r="A46" s="172"/>
      <c r="B46" s="158"/>
    </row>
    <row r="47" spans="1:2" s="160" customFormat="1" ht="15" customHeight="1">
      <c r="A47" s="173"/>
      <c r="B47" s="159"/>
    </row>
    <row r="48" spans="1:2" s="160" customFormat="1"/>
    <row r="49" s="160" customFormat="1"/>
    <row r="50" s="160" customFormat="1"/>
    <row r="51" s="160" customFormat="1"/>
    <row r="52" s="160" customFormat="1"/>
    <row r="53" s="160" customFormat="1"/>
    <row r="54" s="160" customFormat="1"/>
    <row r="55" s="160" customFormat="1"/>
    <row r="56" s="160" customFormat="1"/>
    <row r="57" s="160" customFormat="1"/>
    <row r="58" s="160" customFormat="1"/>
    <row r="59" s="160" customFormat="1"/>
    <row r="60" s="160" customFormat="1"/>
    <row r="61" s="160" customFormat="1"/>
    <row r="62" s="160" customFormat="1"/>
    <row r="63" s="160" customFormat="1"/>
    <row r="64" s="160" customFormat="1"/>
    <row r="65" s="160" customFormat="1"/>
    <row r="66" s="160" customFormat="1"/>
    <row r="67" s="160" customFormat="1"/>
    <row r="68" s="160" customFormat="1"/>
    <row r="69" s="160" customFormat="1"/>
    <row r="70" s="160" customFormat="1"/>
    <row r="71" s="160" customFormat="1"/>
    <row r="72" s="160" customFormat="1"/>
    <row r="73" s="160" customFormat="1"/>
    <row r="74" s="160" customFormat="1"/>
    <row r="75" s="160" customFormat="1"/>
    <row r="76" s="160" customFormat="1"/>
    <row r="77" s="160" customFormat="1"/>
    <row r="78" s="160" customFormat="1"/>
    <row r="79" s="160" customFormat="1"/>
    <row r="80" s="160" customFormat="1"/>
    <row r="81" s="160" customFormat="1"/>
    <row r="82" s="160" customFormat="1"/>
    <row r="83" s="160" customFormat="1"/>
    <row r="84" s="160" customFormat="1"/>
    <row r="85" s="160" customFormat="1"/>
    <row r="86" s="160" customFormat="1"/>
    <row r="87" s="160" customFormat="1"/>
    <row r="88" s="160" customFormat="1"/>
    <row r="89" s="160" customFormat="1"/>
    <row r="90" s="160" customFormat="1"/>
    <row r="91" s="160" customFormat="1"/>
    <row r="92" s="160" customFormat="1"/>
    <row r="93" s="160" customFormat="1"/>
    <row r="94" s="160" customFormat="1"/>
    <row r="95" s="160" customFormat="1"/>
    <row r="96" s="160" customFormat="1"/>
    <row r="97" s="160" customFormat="1"/>
    <row r="98" s="160" customFormat="1"/>
    <row r="99" s="160" customFormat="1"/>
    <row r="100" s="160" customFormat="1"/>
    <row r="101" s="160" customFormat="1"/>
    <row r="102" s="160" customFormat="1"/>
    <row r="103" s="160" customFormat="1"/>
    <row r="104" s="160" customFormat="1"/>
    <row r="105" s="160" customFormat="1"/>
    <row r="106" s="160" customFormat="1"/>
    <row r="107" s="160" customFormat="1"/>
    <row r="108" s="160" customFormat="1"/>
    <row r="109" s="160" customFormat="1"/>
    <row r="110" s="160" customFormat="1"/>
    <row r="111" s="160" customFormat="1"/>
    <row r="112" s="160" customFormat="1"/>
    <row r="113" s="160" customFormat="1"/>
    <row r="114" s="160" customFormat="1"/>
    <row r="115" s="160" customFormat="1"/>
    <row r="116" s="160" customFormat="1"/>
    <row r="117" s="160" customFormat="1"/>
    <row r="118" s="160" customFormat="1"/>
    <row r="119" s="160" customFormat="1"/>
    <row r="120" s="160" customFormat="1"/>
    <row r="121" s="160" customFormat="1"/>
    <row r="122" s="160" customFormat="1"/>
    <row r="123" s="160" customFormat="1"/>
    <row r="124" s="160" customFormat="1"/>
    <row r="125" s="160" customFormat="1"/>
    <row r="126" s="160" customFormat="1"/>
    <row r="127" s="160" customFormat="1"/>
    <row r="128" s="160" customFormat="1"/>
    <row r="129" s="160" customFormat="1"/>
    <row r="130" s="160" customFormat="1"/>
    <row r="131" s="160" customFormat="1"/>
    <row r="132" s="160" customFormat="1"/>
    <row r="133" s="160" customFormat="1"/>
    <row r="134" s="160" customFormat="1"/>
    <row r="135" s="160" customFormat="1"/>
    <row r="136" s="160" customFormat="1"/>
    <row r="137" s="160" customFormat="1"/>
    <row r="138" s="160" customFormat="1"/>
    <row r="139" s="160" customFormat="1"/>
    <row r="140" s="160" customFormat="1"/>
    <row r="141" s="160" customFormat="1"/>
    <row r="142" s="160" customFormat="1"/>
    <row r="143" s="160" customFormat="1"/>
    <row r="144" s="160" customFormat="1"/>
    <row r="145" s="160" customFormat="1"/>
    <row r="146" s="160" customFormat="1"/>
  </sheetData>
  <sheetProtection algorithmName="SHA-512" hashValue="Q3zvXmY05tG/Hs+rOhELw0l65SOiZ3mws7mm+Bi0iIXKZSxX+DxAllh30X7C9bSFNC6tL9aQgcDJZAsQ2+kSNg==" saltValue="eIqoy3w5w9b5Dakw8zjcyw==" spinCount="100000" sheet="1" formatCells="0" formatColumns="0" formatRows="0" insertColumns="0" insertRows="0"/>
  <pageMargins left="0.75" right="0.75" top="1" bottom="0.75" header="0.25" footer="0.25"/>
  <pageSetup scale="59" orientation="landscape" r:id="rId1"/>
  <headerFooter scaleWithDoc="0">
    <oddHeader>&amp;R&amp;8State of New Mexico</oddHeader>
    <oddFooter>&amp;L&amp;8Version 4.0&amp;R&amp;8Page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
  <sheetViews>
    <sheetView showGridLines="0" zoomScale="75" zoomScaleNormal="75" workbookViewId="0"/>
  </sheetViews>
  <sheetFormatPr defaultColWidth="9.140625" defaultRowHeight="12.6"/>
  <cols>
    <col min="1" max="16384" width="9.140625" style="160"/>
  </cols>
  <sheetData>
    <row r="1" spans="1:7">
      <c r="A1" s="43"/>
      <c r="B1" s="43"/>
      <c r="C1" s="43"/>
      <c r="D1" s="43"/>
      <c r="E1" s="43"/>
      <c r="F1" s="43"/>
      <c r="G1" s="43"/>
    </row>
    <row r="2" spans="1:7" ht="18">
      <c r="A2" s="36" t="s">
        <v>125</v>
      </c>
      <c r="B2" s="43"/>
      <c r="C2" s="43"/>
      <c r="D2" s="43"/>
      <c r="E2" s="43"/>
      <c r="F2" s="43"/>
      <c r="G2" s="43"/>
    </row>
    <row r="3" spans="1:7" ht="18">
      <c r="A3" s="37" t="s">
        <v>43</v>
      </c>
      <c r="B3" s="43"/>
      <c r="C3" s="43"/>
      <c r="D3" s="43"/>
      <c r="E3" s="43"/>
      <c r="F3" s="43"/>
      <c r="G3" s="43"/>
    </row>
    <row r="4" spans="1:7" ht="18">
      <c r="A4" s="36" t="s">
        <v>126</v>
      </c>
      <c r="B4" s="43"/>
      <c r="C4" s="43"/>
      <c r="D4" s="43"/>
      <c r="E4" s="43"/>
      <c r="F4" s="43"/>
      <c r="G4" s="43"/>
    </row>
    <row r="5" spans="1:7">
      <c r="A5" s="43"/>
      <c r="B5" s="43"/>
      <c r="C5" s="43"/>
      <c r="D5" s="43"/>
      <c r="E5" s="43"/>
      <c r="F5" s="43"/>
      <c r="G5" s="43"/>
    </row>
    <row r="6" spans="1:7" ht="18">
      <c r="A6" s="44" t="str">
        <f>"MCO Name:  "&amp;'Information Input'!$F$16</f>
        <v xml:space="preserve">MCO Name:  </v>
      </c>
      <c r="B6" s="43"/>
      <c r="C6" s="43"/>
      <c r="D6" s="43"/>
      <c r="E6" s="43"/>
      <c r="F6" s="43"/>
      <c r="G6" s="43"/>
    </row>
    <row r="7" spans="1:7" ht="18">
      <c r="A7" s="44" t="str">
        <f>"Report Submission Type:  "&amp;'Information Input'!$J$24</f>
        <v>Report Submission Type:  Quarterly</v>
      </c>
      <c r="B7" s="43"/>
      <c r="C7" s="43"/>
      <c r="D7" s="43"/>
      <c r="E7" s="43"/>
      <c r="F7" s="43"/>
      <c r="G7" s="43"/>
    </row>
    <row r="8" spans="1:7" ht="18">
      <c r="A8" s="44" t="str">
        <f>"Calendar Year Reporting Cycle:  "&amp;'Information Input'!$J$20</f>
        <v>Calendar Year Reporting Cycle:  2019</v>
      </c>
      <c r="B8" s="43"/>
      <c r="C8" s="43"/>
      <c r="D8" s="43"/>
      <c r="E8" s="43"/>
      <c r="F8" s="43"/>
      <c r="G8" s="43"/>
    </row>
    <row r="9" spans="1:7" ht="18">
      <c r="A9" s="37" t="str">
        <f>"Report Period Ending:  "&amp;TEXT('Information Input'!$H$32,"mm/dd/yyyy")</f>
        <v>Report Period Ending:  03/31/2019</v>
      </c>
      <c r="B9" s="43"/>
      <c r="C9" s="43"/>
      <c r="D9" s="43"/>
      <c r="E9" s="43"/>
      <c r="F9" s="43"/>
      <c r="G9" s="43"/>
    </row>
    <row r="10" spans="1:7">
      <c r="A10" s="43"/>
      <c r="B10" s="43"/>
      <c r="C10" s="43"/>
      <c r="D10" s="43"/>
      <c r="E10" s="43"/>
      <c r="F10" s="43"/>
      <c r="G10" s="43"/>
    </row>
  </sheetData>
  <sheetProtection algorithmName="SHA-512" hashValue="WfK/qk+VkZkrihyKMsDVPKI251gV3GOUYvtu9CkoP1CqdMV/aJOhN2a5U45/6/+GruiX37RNqpEuHKiFvWHscg==" saltValue="YyDARe/ZtBiZOYGWyt0kFw==" spinCount="100000" sheet="1" formatCells="0" formatColumns="0" formatRows="0" insertColumns="0" insertRows="0"/>
  <pageMargins left="0.75" right="0.75" top="1" bottom="0.75" header="0.25" footer="0.25"/>
  <pageSetup orientation="landscape" r:id="rId1"/>
  <headerFooter scaleWithDoc="0">
    <oddHeader>&amp;R&amp;8State of New Mexico</oddHeader>
    <oddFooter>&amp;L&amp;8Version 4.0&amp;R&amp;8Page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Props1.xml><?xml version="1.0" encoding="utf-8"?>
<ds:datastoreItem xmlns:ds="http://schemas.openxmlformats.org/officeDocument/2006/customXml" ds:itemID="{A5699007-3B86-42F6-AF87-B78317A3127F}"/>
</file>

<file path=customXml/itemProps2.xml><?xml version="1.0" encoding="utf-8"?>
<ds:datastoreItem xmlns:ds="http://schemas.openxmlformats.org/officeDocument/2006/customXml" ds:itemID="{4E2B165A-9288-4819-93FA-C70089734A32}"/>
</file>

<file path=customXml/itemProps3.xml><?xml version="1.0" encoding="utf-8"?>
<ds:datastoreItem xmlns:ds="http://schemas.openxmlformats.org/officeDocument/2006/customXml" ds:itemID="{DE02FCE3-E5AE-4DCF-B86F-419C1784BC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Slater-Huff, Kathy</cp:lastModifiedBy>
  <cp:revision/>
  <dcterms:created xsi:type="dcterms:W3CDTF">2016-09-07T15:53:02Z</dcterms:created>
  <dcterms:modified xsi:type="dcterms:W3CDTF">2022-09-21T13:40:24Z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DocID">
    <vt:lpwstr>5e82eb836d6a412ca40d631fa34335d2</vt:lpwstr>
  </property>
  <property fmtid="{D5CDD505-2E9C-101B-9397-08002B2CF9AE}" pid="3" name="MSIP_Label_38f1469a-2c2a-4aee-b92b-090d4c5468ff_Enabled">
    <vt:lpwstr>true</vt:lpwstr>
  </property>
  <property fmtid="{D5CDD505-2E9C-101B-9397-08002B2CF9AE}" pid="4" name="MSIP_Label_38f1469a-2c2a-4aee-b92b-090d4c5468ff_SetDate">
    <vt:lpwstr>2022-03-17T14:47:24Z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3802aafa-3e3e-4435-85a0-602376cc92e8</vt:lpwstr>
  </property>
  <property fmtid="{D5CDD505-2E9C-101B-9397-08002B2CF9AE}" pid="9" name="MSIP_Label_38f1469a-2c2a-4aee-b92b-090d4c5468ff_ContentBits">
    <vt:lpwstr>0</vt:lpwstr>
  </property>
  <property fmtid="{D5CDD505-2E9C-101B-9397-08002B2CF9AE}" pid="10" name="ContentTypeId">
    <vt:lpwstr>0x0101000DAE5FEF4C32AA4FAC29E785BDDCA1AB</vt:lpwstr>
  </property>
  <property fmtid="{D5CDD505-2E9C-101B-9397-08002B2CF9AE}" pid="11" name="MediaServiceImageTags">
    <vt:lpwstr/>
  </property>
</Properties>
</file>