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 Bureau\Operations\HSD MAD WEB\New Website Posting Folder_Correct\Communications and Public Information\Centennial Care\2015 Quarter 3 Reports\"/>
    </mc:Choice>
  </mc:AlternateContent>
  <xr:revisionPtr revIDLastSave="0" documentId="8_{E514CAE7-A59D-4417-9AF3-D1D6640994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M_DY1 Qtr 3" sheetId="1" r:id="rId1"/>
  </sheets>
  <definedNames>
    <definedName name="_xlnm.Print_Area" localSheetId="0">'NM_DY1 Qtr 3'!$B$2:$D$64,'NM_DY1 Qtr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H28" i="1"/>
  <c r="H14" i="1"/>
  <c r="H21" i="1"/>
  <c r="H56" i="1" l="1"/>
  <c r="H51" i="1"/>
  <c r="H50" i="1" s="1"/>
  <c r="C50" i="1"/>
  <c r="F50" i="1"/>
  <c r="E50" i="1"/>
  <c r="H49" i="1"/>
  <c r="H44" i="1"/>
  <c r="D43" i="1"/>
  <c r="C43" i="1"/>
  <c r="F43" i="1"/>
  <c r="H42" i="1"/>
  <c r="H37" i="1"/>
  <c r="C36" i="1"/>
  <c r="F36" i="1"/>
  <c r="D36" i="1"/>
  <c r="H30" i="1"/>
  <c r="F29" i="1"/>
  <c r="C29" i="1"/>
  <c r="E29" i="1"/>
  <c r="D29" i="1"/>
  <c r="H23" i="1"/>
  <c r="C22" i="1"/>
  <c r="F22" i="1"/>
  <c r="E22" i="1"/>
  <c r="H22" i="1"/>
  <c r="H16" i="1"/>
  <c r="C15" i="1"/>
  <c r="F15" i="1"/>
  <c r="H29" i="1" l="1"/>
  <c r="H36" i="1"/>
  <c r="H15" i="1"/>
  <c r="H43" i="1"/>
  <c r="D15" i="1"/>
  <c r="E36" i="1"/>
  <c r="E15" i="1"/>
  <c r="D22" i="1"/>
  <c r="E43" i="1"/>
  <c r="D50" i="1"/>
</calcChain>
</file>

<file path=xl/sharedStrings.xml><?xml version="1.0" encoding="utf-8"?>
<sst xmlns="http://schemas.openxmlformats.org/spreadsheetml/2006/main" count="107" uniqueCount="40">
  <si>
    <t>ATTACHMENT A</t>
  </si>
  <si>
    <t>New Mexico Budget Neutrality Monitoring Spreadsheet</t>
  </si>
  <si>
    <t>DY 1</t>
  </si>
  <si>
    <t>Start Date: 01/01/2014</t>
  </si>
  <si>
    <t>End Date: 12/31/2014</t>
  </si>
  <si>
    <t>Quarter 3</t>
  </si>
  <si>
    <t>Start Date:7/01/2014</t>
  </si>
  <si>
    <t>End Date: 9/30/2014</t>
  </si>
  <si>
    <t>MEG01</t>
  </si>
  <si>
    <t>DY 01</t>
  </si>
  <si>
    <t>DY1</t>
  </si>
  <si>
    <t>TANF &amp; Related</t>
  </si>
  <si>
    <r>
      <t xml:space="preserve">QTR 1 - Actuals </t>
    </r>
    <r>
      <rPr>
        <b/>
        <vertAlign val="superscript"/>
        <sz val="9"/>
        <rFont val="Arial"/>
        <family val="2"/>
      </rPr>
      <t>2</t>
    </r>
  </si>
  <si>
    <r>
      <t xml:space="preserve">QTR 2 - Actuals </t>
    </r>
    <r>
      <rPr>
        <b/>
        <vertAlign val="superscript"/>
        <sz val="9"/>
        <rFont val="Arial"/>
        <family val="2"/>
      </rPr>
      <t>2</t>
    </r>
  </si>
  <si>
    <r>
      <t xml:space="preserve">QTR 3 - Actuals </t>
    </r>
    <r>
      <rPr>
        <b/>
        <vertAlign val="superscript"/>
        <sz val="9"/>
        <rFont val="Arial"/>
        <family val="2"/>
      </rPr>
      <t>2</t>
    </r>
  </si>
  <si>
    <t>YTD - Actuals</t>
  </si>
  <si>
    <r>
      <t xml:space="preserve">MMs </t>
    </r>
    <r>
      <rPr>
        <vertAlign val="superscript"/>
        <sz val="9"/>
        <rFont val="Arial"/>
        <family val="2"/>
      </rPr>
      <t>1</t>
    </r>
  </si>
  <si>
    <t>PMPM</t>
  </si>
  <si>
    <r>
      <t xml:space="preserve">Dollars </t>
    </r>
    <r>
      <rPr>
        <vertAlign val="superscript"/>
        <sz val="9"/>
        <rFont val="Arial"/>
        <family val="2"/>
      </rPr>
      <t>2</t>
    </r>
  </si>
  <si>
    <t>MEG02</t>
  </si>
  <si>
    <t>SSI &amp; Related - Medicaid Only</t>
  </si>
  <si>
    <t>QTR 1 - Actuals</t>
  </si>
  <si>
    <t>QTR 2 - Actuals</t>
  </si>
  <si>
    <t>QTR 3 - Actuals</t>
  </si>
  <si>
    <t>MMs</t>
  </si>
  <si>
    <t>Dollars</t>
  </si>
  <si>
    <t>MEG03</t>
  </si>
  <si>
    <t>SSI &amp; Related - Dual Eligible</t>
  </si>
  <si>
    <t>MEG04</t>
  </si>
  <si>
    <t>"217 Like" Medicaid Only</t>
  </si>
  <si>
    <t>MEG05</t>
  </si>
  <si>
    <t>"217 Like" Dual Eligible</t>
  </si>
  <si>
    <t>MEG06</t>
  </si>
  <si>
    <t>Medicaid Expansion</t>
  </si>
  <si>
    <t>Uncompensated Care Pool</t>
  </si>
  <si>
    <t>Total Allotment</t>
  </si>
  <si>
    <t>Notes:</t>
  </si>
  <si>
    <t xml:space="preserve">1.) Member months as reported in the Centennial Care Section 1115 Quarterly Report, Section XI.  </t>
  </si>
  <si>
    <t xml:space="preserve">  First quarter, Jan - March 2014 and second quarter, April - June 2014, member months reflect revised counts.</t>
  </si>
  <si>
    <t>2.) Expenditures as reported on the CMS-64 for the March, June, and Sept. Quarter of FFY14 less IHS payments.  Expenditures are classified by DOS in the respective quarter.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</si>
</sst>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 applyNumberFormat="0" applyBorder="0" applyAlignment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1" xfId="0" applyFont="1" applyBorder="1"/>
    <xf numFmtId="37" fontId="7" fillId="0" borderId="1" xfId="0" applyNumberFormat="1" applyFont="1" applyFill="1" applyBorder="1"/>
    <xf numFmtId="37" fontId="7" fillId="2" borderId="1" xfId="0" applyNumberFormat="1" applyFont="1" applyFill="1" applyBorder="1"/>
    <xf numFmtId="0" fontId="7" fillId="0" borderId="3" xfId="0" applyFont="1" applyBorder="1"/>
    <xf numFmtId="44" fontId="7" fillId="0" borderId="3" xfId="0" applyNumberFormat="1" applyFont="1" applyFill="1" applyBorder="1"/>
    <xf numFmtId="44" fontId="7" fillId="2" borderId="3" xfId="0" applyNumberFormat="1" applyFont="1" applyFill="1" applyBorder="1"/>
    <xf numFmtId="0" fontId="7" fillId="0" borderId="2" xfId="0" applyFont="1" applyBorder="1"/>
    <xf numFmtId="42" fontId="7" fillId="0" borderId="2" xfId="0" applyNumberFormat="1" applyFont="1" applyFill="1" applyBorder="1"/>
    <xf numFmtId="42" fontId="7" fillId="2" borderId="2" xfId="0" applyNumberFormat="1" applyFont="1" applyFill="1" applyBorder="1"/>
    <xf numFmtId="44" fontId="2" fillId="0" borderId="0" xfId="0" applyNumberFormat="1" applyFont="1"/>
    <xf numFmtId="0" fontId="7" fillId="0" borderId="0" xfId="0" applyFont="1"/>
    <xf numFmtId="0" fontId="7" fillId="0" borderId="0" xfId="0" applyFont="1" applyFill="1"/>
    <xf numFmtId="0" fontId="7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2" fontId="7" fillId="0" borderId="4" xfId="0" applyNumberFormat="1" applyFont="1" applyFill="1" applyBorder="1"/>
    <xf numFmtId="42" fontId="7" fillId="2" borderId="4" xfId="0" applyNumberFormat="1" applyFont="1" applyFill="1" applyBorder="1"/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autoPageBreaks="0" fitToPage="1"/>
  </sheetPr>
  <dimension ref="B1:I63"/>
  <sheetViews>
    <sheetView tabSelected="1" zoomScale="85" zoomScaleNormal="85" zoomScaleSheetLayoutView="55" workbookViewId="0">
      <selection activeCell="D6" sqref="D6"/>
    </sheetView>
  </sheetViews>
  <sheetFormatPr defaultRowHeight="11.25" x14ac:dyDescent="0.2"/>
  <cols>
    <col min="1" max="1" width="3.140625" style="2" customWidth="1"/>
    <col min="2" max="2" width="30.42578125" style="2" customWidth="1"/>
    <col min="3" max="3" width="16.7109375" style="2" customWidth="1"/>
    <col min="4" max="4" width="18.85546875" style="2" customWidth="1"/>
    <col min="5" max="6" width="19" style="2" customWidth="1"/>
    <col min="7" max="7" width="9.140625" style="2"/>
    <col min="8" max="8" width="19" style="2" customWidth="1"/>
    <col min="9" max="9" width="19.85546875" style="2" customWidth="1"/>
    <col min="10" max="10" width="12.28515625" style="2" bestFit="1" customWidth="1"/>
    <col min="11" max="16384" width="9.140625" style="2"/>
  </cols>
  <sheetData>
    <row r="1" spans="2:9" ht="24.75" customHeight="1" x14ac:dyDescent="0.25">
      <c r="B1" s="1" t="s">
        <v>0</v>
      </c>
    </row>
    <row r="2" spans="2:9" ht="18" customHeight="1" x14ac:dyDescent="0.25">
      <c r="B2" s="3" t="s">
        <v>1</v>
      </c>
    </row>
    <row r="3" spans="2:9" ht="18" customHeight="1" x14ac:dyDescent="0.2">
      <c r="B3" s="4"/>
    </row>
    <row r="4" spans="2:9" ht="18" customHeight="1" x14ac:dyDescent="0.25">
      <c r="B4" s="3" t="s">
        <v>2</v>
      </c>
    </row>
    <row r="5" spans="2:9" ht="18" customHeight="1" x14ac:dyDescent="0.2">
      <c r="B5" s="4" t="s">
        <v>3</v>
      </c>
    </row>
    <row r="6" spans="2:9" ht="18" customHeight="1" x14ac:dyDescent="0.2">
      <c r="B6" s="4" t="s">
        <v>4</v>
      </c>
    </row>
    <row r="7" spans="2:9" ht="18" customHeight="1" x14ac:dyDescent="0.2"/>
    <row r="8" spans="2:9" ht="18" customHeight="1" x14ac:dyDescent="0.25">
      <c r="B8" s="3" t="s">
        <v>5</v>
      </c>
    </row>
    <row r="9" spans="2:9" ht="18" customHeight="1" x14ac:dyDescent="0.2">
      <c r="B9" s="4" t="s">
        <v>6</v>
      </c>
    </row>
    <row r="10" spans="2:9" ht="18" customHeight="1" x14ac:dyDescent="0.2">
      <c r="B10" s="4" t="s">
        <v>7</v>
      </c>
    </row>
    <row r="11" spans="2:9" ht="29.25" customHeight="1" x14ac:dyDescent="0.2"/>
    <row r="12" spans="2:9" ht="12" customHeight="1" x14ac:dyDescent="0.2">
      <c r="B12" s="5" t="s">
        <v>8</v>
      </c>
      <c r="C12" s="6" t="s">
        <v>9</v>
      </c>
      <c r="D12" s="7" t="s">
        <v>10</v>
      </c>
      <c r="E12" s="7" t="s">
        <v>10</v>
      </c>
      <c r="F12" s="7" t="s">
        <v>10</v>
      </c>
      <c r="H12" s="7" t="s">
        <v>10</v>
      </c>
    </row>
    <row r="13" spans="2:9" ht="12" customHeight="1" x14ac:dyDescent="0.2">
      <c r="B13" s="8" t="s">
        <v>11</v>
      </c>
      <c r="C13" s="9"/>
      <c r="D13" s="10" t="s">
        <v>12</v>
      </c>
      <c r="E13" s="10" t="s">
        <v>13</v>
      </c>
      <c r="F13" s="10" t="s">
        <v>14</v>
      </c>
      <c r="H13" s="10" t="s">
        <v>15</v>
      </c>
    </row>
    <row r="14" spans="2:9" ht="13.5" x14ac:dyDescent="0.2">
      <c r="B14" s="11" t="s">
        <v>16</v>
      </c>
      <c r="C14" s="12">
        <v>4727583.854032415</v>
      </c>
      <c r="D14" s="13">
        <v>1105728</v>
      </c>
      <c r="E14" s="13">
        <v>1114155</v>
      </c>
      <c r="F14" s="13">
        <v>1117219</v>
      </c>
      <c r="H14" s="13">
        <f>D14+E14+F14</f>
        <v>3337102</v>
      </c>
    </row>
    <row r="15" spans="2:9" ht="12" customHeight="1" x14ac:dyDescent="0.2">
      <c r="B15" s="14" t="s">
        <v>17</v>
      </c>
      <c r="C15" s="15">
        <f>IF(ISERROR(C16/C14),0,C16/C14)</f>
        <v>385.80196882352101</v>
      </c>
      <c r="D15" s="16">
        <f>D16/D14</f>
        <v>301.24595711603575</v>
      </c>
      <c r="E15" s="16">
        <f>E16/E14</f>
        <v>352.71637582742073</v>
      </c>
      <c r="F15" s="16">
        <f>F16/F14</f>
        <v>278.11574724382592</v>
      </c>
      <c r="H15" s="16">
        <f>H16/H14</f>
        <v>310.68663780729503</v>
      </c>
    </row>
    <row r="16" spans="2:9" ht="13.5" x14ac:dyDescent="0.2">
      <c r="B16" s="17" t="s">
        <v>18</v>
      </c>
      <c r="C16" s="18">
        <v>1823911158.663995</v>
      </c>
      <c r="D16" s="19">
        <v>333096089.66999996</v>
      </c>
      <c r="E16" s="19">
        <v>392980713.70999998</v>
      </c>
      <c r="F16" s="19">
        <v>310716197.01999998</v>
      </c>
      <c r="H16" s="19">
        <f>D16+E16+F16</f>
        <v>1036793000.3999999</v>
      </c>
      <c r="I16" s="20"/>
    </row>
    <row r="17" spans="2:8" ht="12" x14ac:dyDescent="0.2">
      <c r="B17" s="21"/>
      <c r="C17" s="21"/>
      <c r="D17" s="22"/>
      <c r="E17" s="22"/>
      <c r="F17" s="22"/>
    </row>
    <row r="18" spans="2:8" ht="12" x14ac:dyDescent="0.2">
      <c r="B18" s="21"/>
      <c r="C18" s="21"/>
      <c r="D18" s="22"/>
      <c r="E18" s="22"/>
      <c r="F18" s="22"/>
    </row>
    <row r="19" spans="2:8" ht="12" customHeight="1" x14ac:dyDescent="0.2">
      <c r="B19" s="5" t="s">
        <v>19</v>
      </c>
      <c r="C19" s="6" t="s">
        <v>9</v>
      </c>
      <c r="D19" s="7" t="s">
        <v>10</v>
      </c>
      <c r="E19" s="7" t="s">
        <v>10</v>
      </c>
      <c r="F19" s="7" t="s">
        <v>10</v>
      </c>
      <c r="H19" s="7" t="s">
        <v>10</v>
      </c>
    </row>
    <row r="20" spans="2:8" ht="12" customHeight="1" x14ac:dyDescent="0.2">
      <c r="B20" s="8" t="s">
        <v>20</v>
      </c>
      <c r="C20" s="9"/>
      <c r="D20" s="10" t="s">
        <v>21</v>
      </c>
      <c r="E20" s="10" t="s">
        <v>22</v>
      </c>
      <c r="F20" s="10" t="s">
        <v>23</v>
      </c>
      <c r="H20" s="10" t="s">
        <v>15</v>
      </c>
    </row>
    <row r="21" spans="2:8" ht="12" customHeight="1" x14ac:dyDescent="0.2">
      <c r="B21" s="11" t="s">
        <v>24</v>
      </c>
      <c r="C21" s="12">
        <v>508699.96194613341</v>
      </c>
      <c r="D21" s="13">
        <v>115426</v>
      </c>
      <c r="E21" s="13">
        <v>117202</v>
      </c>
      <c r="F21" s="13">
        <v>117258</v>
      </c>
      <c r="H21" s="13">
        <f>D21+E21+F21</f>
        <v>349886</v>
      </c>
    </row>
    <row r="22" spans="2:8" ht="12" customHeight="1" x14ac:dyDescent="0.2">
      <c r="B22" s="14" t="s">
        <v>17</v>
      </c>
      <c r="C22" s="15">
        <f>IF(ISERROR(C23/C21),0,C23/C21)</f>
        <v>1763.9043230248237</v>
      </c>
      <c r="D22" s="16">
        <f>D23/D21</f>
        <v>1604.8962345572056</v>
      </c>
      <c r="E22" s="16">
        <f>E23/E21</f>
        <v>1563.3846252623675</v>
      </c>
      <c r="F22" s="16">
        <f>F23/F21</f>
        <v>1605.2726586672125</v>
      </c>
      <c r="H22" s="16">
        <f>H23/H21</f>
        <v>1591.1171611039024</v>
      </c>
    </row>
    <row r="23" spans="2:8" ht="12" customHeight="1" x14ac:dyDescent="0.2">
      <c r="B23" s="17" t="s">
        <v>25</v>
      </c>
      <c r="C23" s="18">
        <v>897298061.99934804</v>
      </c>
      <c r="D23" s="19">
        <v>185246752.77000001</v>
      </c>
      <c r="E23" s="19">
        <v>183231804.84999999</v>
      </c>
      <c r="F23" s="19">
        <v>188231061.41</v>
      </c>
      <c r="H23" s="19">
        <f>D23+E23+F23</f>
        <v>556709619.02999997</v>
      </c>
    </row>
    <row r="24" spans="2:8" ht="12" customHeight="1" x14ac:dyDescent="0.2">
      <c r="B24" s="21"/>
      <c r="C24" s="21"/>
      <c r="D24" s="22"/>
      <c r="E24" s="22"/>
      <c r="F24" s="22"/>
    </row>
    <row r="25" spans="2:8" ht="12" customHeight="1" x14ac:dyDescent="0.2">
      <c r="B25" s="21"/>
      <c r="C25" s="21"/>
      <c r="D25" s="22"/>
      <c r="E25" s="22"/>
      <c r="F25" s="22"/>
    </row>
    <row r="26" spans="2:8" ht="12" customHeight="1" x14ac:dyDescent="0.2">
      <c r="B26" s="5" t="s">
        <v>26</v>
      </c>
      <c r="C26" s="6" t="s">
        <v>9</v>
      </c>
      <c r="D26" s="7" t="s">
        <v>10</v>
      </c>
      <c r="E26" s="7" t="s">
        <v>10</v>
      </c>
      <c r="F26" s="7" t="s">
        <v>10</v>
      </c>
      <c r="H26" s="7" t="s">
        <v>10</v>
      </c>
    </row>
    <row r="27" spans="2:8" ht="12" customHeight="1" x14ac:dyDescent="0.2">
      <c r="B27" s="8" t="s">
        <v>27</v>
      </c>
      <c r="C27" s="9"/>
      <c r="D27" s="10" t="s">
        <v>21</v>
      </c>
      <c r="E27" s="10" t="s">
        <v>22</v>
      </c>
      <c r="F27" s="10" t="s">
        <v>23</v>
      </c>
      <c r="H27" s="10" t="s">
        <v>15</v>
      </c>
    </row>
    <row r="28" spans="2:8" ht="12" customHeight="1" x14ac:dyDescent="0.2">
      <c r="B28" s="11" t="s">
        <v>24</v>
      </c>
      <c r="C28" s="12">
        <v>373822.64610283123</v>
      </c>
      <c r="D28" s="13">
        <v>99796</v>
      </c>
      <c r="E28" s="13">
        <v>98568</v>
      </c>
      <c r="F28" s="13">
        <v>98106</v>
      </c>
      <c r="H28" s="13">
        <f>D28+E28+F28</f>
        <v>296470</v>
      </c>
    </row>
    <row r="29" spans="2:8" ht="12" customHeight="1" x14ac:dyDescent="0.2">
      <c r="B29" s="14" t="s">
        <v>17</v>
      </c>
      <c r="C29" s="15">
        <f>IF(ISERROR(C30/C28),0,C30/C28)</f>
        <v>1780.7705995733659</v>
      </c>
      <c r="D29" s="16">
        <f>D30/D28</f>
        <v>1308.1474354683555</v>
      </c>
      <c r="E29" s="16">
        <f>E30/E28</f>
        <v>1313.2325548859671</v>
      </c>
      <c r="F29" s="16">
        <f>F30/F28</f>
        <v>1329.8869467718589</v>
      </c>
      <c r="H29" s="16">
        <f>H30/H28</f>
        <v>1317.0319989880932</v>
      </c>
    </row>
    <row r="30" spans="2:8" ht="12" customHeight="1" x14ac:dyDescent="0.2">
      <c r="B30" s="17" t="s">
        <v>25</v>
      </c>
      <c r="C30" s="18">
        <v>665692377.63464093</v>
      </c>
      <c r="D30" s="19">
        <v>130547881.47</v>
      </c>
      <c r="E30" s="19">
        <v>129442706.47</v>
      </c>
      <c r="F30" s="19">
        <v>130469888.8</v>
      </c>
      <c r="H30" s="19">
        <f>D30+E30+F30</f>
        <v>390460476.74000001</v>
      </c>
    </row>
    <row r="31" spans="2:8" ht="12" x14ac:dyDescent="0.2">
      <c r="B31" s="21"/>
      <c r="C31" s="21"/>
      <c r="D31" s="22"/>
      <c r="E31" s="22"/>
      <c r="F31" s="22"/>
    </row>
    <row r="32" spans="2:8" ht="12" x14ac:dyDescent="0.2">
      <c r="B32" s="21"/>
      <c r="C32" s="21"/>
      <c r="D32" s="22"/>
      <c r="E32" s="22"/>
      <c r="F32" s="22"/>
    </row>
    <row r="33" spans="2:8" ht="12" customHeight="1" x14ac:dyDescent="0.2">
      <c r="B33" s="5" t="s">
        <v>28</v>
      </c>
      <c r="C33" s="6" t="s">
        <v>9</v>
      </c>
      <c r="D33" s="7" t="s">
        <v>10</v>
      </c>
      <c r="E33" s="7" t="s">
        <v>10</v>
      </c>
      <c r="F33" s="7" t="s">
        <v>10</v>
      </c>
      <c r="H33" s="7" t="s">
        <v>10</v>
      </c>
    </row>
    <row r="34" spans="2:8" ht="12" customHeight="1" x14ac:dyDescent="0.2">
      <c r="B34" s="8" t="s">
        <v>29</v>
      </c>
      <c r="C34" s="9"/>
      <c r="D34" s="10" t="s">
        <v>21</v>
      </c>
      <c r="E34" s="10" t="s">
        <v>22</v>
      </c>
      <c r="F34" s="10" t="s">
        <v>23</v>
      </c>
      <c r="H34" s="10" t="s">
        <v>15</v>
      </c>
    </row>
    <row r="35" spans="2:8" ht="12" customHeight="1" x14ac:dyDescent="0.2">
      <c r="B35" s="11" t="s">
        <v>24</v>
      </c>
      <c r="C35" s="12">
        <v>5840.541334365209</v>
      </c>
      <c r="D35" s="13">
        <v>6176</v>
      </c>
      <c r="E35" s="13">
        <v>6590</v>
      </c>
      <c r="F35" s="13">
        <v>6954</v>
      </c>
      <c r="H35" s="13">
        <f>D35+E35+F35</f>
        <v>19720</v>
      </c>
    </row>
    <row r="36" spans="2:8" ht="12" customHeight="1" x14ac:dyDescent="0.2">
      <c r="B36" s="14" t="s">
        <v>17</v>
      </c>
      <c r="C36" s="15">
        <f>IF(ISERROR(C37/C35),0,C37/C35)</f>
        <v>4936.9216947885225</v>
      </c>
      <c r="D36" s="16">
        <f>D37/D35</f>
        <v>1430.3217843264249</v>
      </c>
      <c r="E36" s="16">
        <f>E37/E35</f>
        <v>1296.5115083459787</v>
      </c>
      <c r="F36" s="16">
        <f>F37/F35</f>
        <v>1301.7014480874316</v>
      </c>
      <c r="H36" s="16">
        <f>H37/H35</f>
        <v>1340.2489883367139</v>
      </c>
    </row>
    <row r="37" spans="2:8" ht="12" customHeight="1" x14ac:dyDescent="0.2">
      <c r="B37" s="17" t="s">
        <v>25</v>
      </c>
      <c r="C37" s="18">
        <v>28834295.222936708</v>
      </c>
      <c r="D37" s="19">
        <v>8833667.3399999999</v>
      </c>
      <c r="E37" s="19">
        <v>8544010.8399999999</v>
      </c>
      <c r="F37" s="19">
        <v>9052031.8699999992</v>
      </c>
      <c r="H37" s="19">
        <f>D37+E37+F37</f>
        <v>26429710.049999997</v>
      </c>
    </row>
    <row r="38" spans="2:8" ht="12" customHeight="1" x14ac:dyDescent="0.2">
      <c r="B38" s="21"/>
      <c r="C38" s="21"/>
      <c r="D38" s="22"/>
      <c r="E38" s="22"/>
      <c r="F38" s="22"/>
    </row>
    <row r="39" spans="2:8" ht="12" customHeight="1" x14ac:dyDescent="0.2">
      <c r="B39" s="21"/>
      <c r="C39" s="21"/>
      <c r="D39" s="22"/>
      <c r="E39" s="22"/>
      <c r="F39" s="22"/>
    </row>
    <row r="40" spans="2:8" ht="12" customHeight="1" x14ac:dyDescent="0.2">
      <c r="B40" s="5" t="s">
        <v>30</v>
      </c>
      <c r="C40" s="6" t="s">
        <v>9</v>
      </c>
      <c r="D40" s="7" t="s">
        <v>10</v>
      </c>
      <c r="E40" s="7" t="s">
        <v>10</v>
      </c>
      <c r="F40" s="7" t="s">
        <v>10</v>
      </c>
      <c r="H40" s="7" t="s">
        <v>10</v>
      </c>
    </row>
    <row r="41" spans="2:8" ht="12" customHeight="1" x14ac:dyDescent="0.2">
      <c r="B41" s="8" t="s">
        <v>31</v>
      </c>
      <c r="C41" s="9"/>
      <c r="D41" s="10" t="s">
        <v>21</v>
      </c>
      <c r="E41" s="10" t="s">
        <v>22</v>
      </c>
      <c r="F41" s="10" t="s">
        <v>23</v>
      </c>
      <c r="H41" s="10" t="s">
        <v>15</v>
      </c>
    </row>
    <row r="42" spans="2:8" ht="12" customHeight="1" x14ac:dyDescent="0.2">
      <c r="B42" s="11" t="s">
        <v>24</v>
      </c>
      <c r="C42" s="12">
        <v>27934.911331403586</v>
      </c>
      <c r="D42" s="13">
        <v>13379</v>
      </c>
      <c r="E42" s="13">
        <v>13591</v>
      </c>
      <c r="F42" s="13">
        <v>13787</v>
      </c>
      <c r="H42" s="13">
        <f>D42+E42+F42</f>
        <v>40757</v>
      </c>
    </row>
    <row r="43" spans="2:8" ht="12" customHeight="1" x14ac:dyDescent="0.2">
      <c r="B43" s="14" t="s">
        <v>17</v>
      </c>
      <c r="C43" s="15">
        <f>IF(ISERROR(C44/C42),0,C44/C42)</f>
        <v>1776.9008896506491</v>
      </c>
      <c r="D43" s="16">
        <f>D44/D42</f>
        <v>1695.871793108603</v>
      </c>
      <c r="E43" s="16">
        <f>E44/E42</f>
        <v>1625.7925516886176</v>
      </c>
      <c r="F43" s="16">
        <f>F44/F42</f>
        <v>1674.8395430477988</v>
      </c>
      <c r="H43" s="16">
        <f>H44/H42</f>
        <v>1665.3882295065875</v>
      </c>
    </row>
    <row r="44" spans="2:8" ht="12" customHeight="1" x14ac:dyDescent="0.2">
      <c r="B44" s="17" t="s">
        <v>25</v>
      </c>
      <c r="C44" s="18">
        <v>49637568.797083028</v>
      </c>
      <c r="D44" s="19">
        <v>22689068.719999999</v>
      </c>
      <c r="E44" s="19">
        <v>22096146.57</v>
      </c>
      <c r="F44" s="19">
        <v>23091012.780000001</v>
      </c>
      <c r="H44" s="19">
        <f>D44+E44+F44</f>
        <v>67876228.069999993</v>
      </c>
    </row>
    <row r="45" spans="2:8" ht="12" x14ac:dyDescent="0.2">
      <c r="B45" s="21"/>
      <c r="C45" s="21"/>
      <c r="D45" s="22"/>
      <c r="E45" s="22"/>
      <c r="F45" s="22"/>
    </row>
    <row r="46" spans="2:8" ht="12" x14ac:dyDescent="0.2">
      <c r="B46" s="21"/>
      <c r="C46" s="21"/>
      <c r="D46" s="22"/>
      <c r="E46" s="22"/>
      <c r="F46" s="22"/>
    </row>
    <row r="47" spans="2:8" ht="12" customHeight="1" x14ac:dyDescent="0.2">
      <c r="B47" s="5" t="s">
        <v>32</v>
      </c>
      <c r="C47" s="6" t="s">
        <v>9</v>
      </c>
      <c r="D47" s="7" t="s">
        <v>10</v>
      </c>
      <c r="E47" s="7" t="s">
        <v>10</v>
      </c>
      <c r="F47" s="7" t="s">
        <v>10</v>
      </c>
      <c r="H47" s="7" t="s">
        <v>10</v>
      </c>
    </row>
    <row r="48" spans="2:8" ht="12" customHeight="1" x14ac:dyDescent="0.2">
      <c r="B48" s="8" t="s">
        <v>33</v>
      </c>
      <c r="C48" s="9"/>
      <c r="D48" s="10" t="s">
        <v>21</v>
      </c>
      <c r="E48" s="10" t="s">
        <v>22</v>
      </c>
      <c r="F48" s="10" t="s">
        <v>23</v>
      </c>
      <c r="H48" s="10" t="s">
        <v>15</v>
      </c>
    </row>
    <row r="49" spans="2:8" ht="12" customHeight="1" x14ac:dyDescent="0.2">
      <c r="B49" s="11" t="s">
        <v>24</v>
      </c>
      <c r="C49" s="12">
        <v>1632968.296229149</v>
      </c>
      <c r="D49" s="13">
        <v>344380</v>
      </c>
      <c r="E49" s="13">
        <v>458680</v>
      </c>
      <c r="F49" s="13">
        <v>509751</v>
      </c>
      <c r="H49" s="13">
        <f>D49+E49+F49</f>
        <v>1312811</v>
      </c>
    </row>
    <row r="50" spans="2:8" ht="12" customHeight="1" x14ac:dyDescent="0.2">
      <c r="B50" s="14" t="s">
        <v>17</v>
      </c>
      <c r="C50" s="15">
        <f>IF(ISERROR(C51/C49),0,C51/C49)</f>
        <v>577.86726780247443</v>
      </c>
      <c r="D50" s="16">
        <f>D51/D49</f>
        <v>515.11341735873157</v>
      </c>
      <c r="E50" s="16">
        <f>E51/E49</f>
        <v>560.65133175634423</v>
      </c>
      <c r="F50" s="16">
        <f>F51/F49</f>
        <v>519.68918921198781</v>
      </c>
      <c r="H50" s="16">
        <f>H51/H49</f>
        <v>532.80052910129484</v>
      </c>
    </row>
    <row r="51" spans="2:8" ht="12" customHeight="1" x14ac:dyDescent="0.2">
      <c r="B51" s="17" t="s">
        <v>25</v>
      </c>
      <c r="C51" s="18">
        <v>943638927.75</v>
      </c>
      <c r="D51" s="19">
        <v>177394758.66999999</v>
      </c>
      <c r="E51" s="19">
        <v>257159552.84999999</v>
      </c>
      <c r="F51" s="19">
        <v>264912083.88999999</v>
      </c>
      <c r="H51" s="19">
        <f>D51+E51+F51</f>
        <v>699466395.40999997</v>
      </c>
    </row>
    <row r="52" spans="2:8" ht="12" x14ac:dyDescent="0.2">
      <c r="B52" s="21"/>
      <c r="C52" s="21"/>
      <c r="D52" s="22"/>
      <c r="E52" s="22"/>
      <c r="F52" s="22"/>
    </row>
    <row r="53" spans="2:8" ht="12" x14ac:dyDescent="0.2">
      <c r="B53" s="21"/>
      <c r="C53" s="21"/>
      <c r="D53" s="22"/>
      <c r="E53" s="22"/>
      <c r="F53" s="22"/>
    </row>
    <row r="54" spans="2:8" ht="12" x14ac:dyDescent="0.2">
      <c r="B54" s="5" t="s">
        <v>34</v>
      </c>
      <c r="C54" s="6" t="s">
        <v>9</v>
      </c>
      <c r="D54" s="7" t="s">
        <v>10</v>
      </c>
      <c r="E54" s="7" t="s">
        <v>10</v>
      </c>
      <c r="F54" s="7" t="s">
        <v>10</v>
      </c>
      <c r="H54" s="7" t="s">
        <v>10</v>
      </c>
    </row>
    <row r="55" spans="2:8" ht="12" x14ac:dyDescent="0.2">
      <c r="B55" s="23"/>
      <c r="C55" s="9"/>
      <c r="D55" s="10" t="s">
        <v>21</v>
      </c>
      <c r="E55" s="10" t="s">
        <v>22</v>
      </c>
      <c r="F55" s="10" t="s">
        <v>23</v>
      </c>
      <c r="H55" s="10" t="s">
        <v>15</v>
      </c>
    </row>
    <row r="56" spans="2:8" ht="12" x14ac:dyDescent="0.2">
      <c r="B56" s="24" t="s">
        <v>35</v>
      </c>
      <c r="C56" s="25">
        <v>68889323</v>
      </c>
      <c r="D56" s="26">
        <v>0</v>
      </c>
      <c r="E56" s="26">
        <v>6539824</v>
      </c>
      <c r="F56" s="26">
        <v>62349498</v>
      </c>
      <c r="H56" s="26">
        <f>D56+E56+F56</f>
        <v>68889322</v>
      </c>
    </row>
    <row r="60" spans="2:8" x14ac:dyDescent="0.2">
      <c r="B60" s="2" t="s">
        <v>36</v>
      </c>
    </row>
    <row r="61" spans="2:8" x14ac:dyDescent="0.2">
      <c r="B61" s="2" t="s">
        <v>37</v>
      </c>
    </row>
    <row r="62" spans="2:8" x14ac:dyDescent="0.2">
      <c r="B62" s="2" t="s">
        <v>38</v>
      </c>
    </row>
    <row r="63" spans="2:8" x14ac:dyDescent="0.2">
      <c r="B63" s="2" t="s">
        <v>39</v>
      </c>
    </row>
  </sheetData>
  <printOptions horizontalCentered="1"/>
  <pageMargins left="0.25" right="0.25" top="0.75" bottom="0.75" header="0.25" footer="0.25"/>
  <pageSetup scale="85" orientation="portrait" r:id="rId1"/>
  <headerFooter>
    <oddFooter>&amp;R&amp;"Arial,Regular"&amp;D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NM_DY1 Qtr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 Sydow</dc:creator>
  <cp:lastModifiedBy>Espinoza, Melinda A.</cp:lastModifiedBy>
  <dcterms:created xsi:type="dcterms:W3CDTF">2014-12-01T16:14:58Z</dcterms:created>
  <dcterms:modified xsi:type="dcterms:W3CDTF">2022-08-22T15:12:47Z</dcterms:modified>
</cp:coreProperties>
</file>