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90" windowWidth="19140" windowHeight="7080" tabRatio="848"/>
  </bookViews>
  <sheets>
    <sheet name="Summary" sheetId="9" r:id="rId1"/>
    <sheet name="BH Analysis" sheetId="3" r:id="rId2"/>
    <sheet name="PH Analysis" sheetId="2" r:id="rId3"/>
    <sheet name="Dental Analysis" sheetId="7" r:id="rId4"/>
    <sheet name="Detail Summary" sheetId="10" r:id="rId5"/>
    <sheet name="BH Services" sheetId="14" r:id="rId6"/>
    <sheet name="PH Services" sheetId="13" r:id="rId7"/>
    <sheet name="Dental Services" sheetId="11" r:id="rId8"/>
    <sheet name="Behavioral Health Sorted" sheetId="5" r:id="rId9"/>
    <sheet name="Physical Health Sorted" sheetId="1" r:id="rId10"/>
    <sheet name=" Dental Sorted" sheetId="8" r:id="rId11"/>
  </sheets>
  <definedNames>
    <definedName name="_xlnm.Print_Area" localSheetId="10">' Dental Sorted'!$A$1:$E$51</definedName>
    <definedName name="_xlnm.Print_Area" localSheetId="8">'Behavioral Health Sorted'!$A$1:$E$54</definedName>
    <definedName name="_xlnm.Print_Area" localSheetId="1">'BH Analysis'!$A$1:$F$121</definedName>
    <definedName name="_xlnm.Print_Area" localSheetId="3">'Dental Analysis'!$A$1:$F$118</definedName>
    <definedName name="_xlnm.Print_Area" localSheetId="2">'PH Analysis'!$A$1:$F$118</definedName>
    <definedName name="_xlnm.Print_Area" localSheetId="9">'Physical Health Sorted'!$A$1:$E$66</definedName>
    <definedName name="_xlnm.Print_Area" localSheetId="0">Summary!$A$1:$E$48</definedName>
    <definedName name="_xlnm.Print_Titles" localSheetId="10">' Dental Sorted'!$1:$4</definedName>
    <definedName name="_xlnm.Print_Titles" localSheetId="8">'Behavioral Health Sorted'!$1:$4</definedName>
    <definedName name="_xlnm.Print_Titles" localSheetId="1">'BH Analysis'!$1:$4</definedName>
    <definedName name="_xlnm.Print_Titles" localSheetId="5">'BH Services'!$1:$7</definedName>
    <definedName name="_xlnm.Print_Titles" localSheetId="3">'Dental Analysis'!$1:$4</definedName>
    <definedName name="_xlnm.Print_Titles" localSheetId="7">'Dental Services'!$1:$7</definedName>
    <definedName name="_xlnm.Print_Titles" localSheetId="4">'Detail Summary'!$1:$7</definedName>
    <definedName name="_xlnm.Print_Titles" localSheetId="2">'PH Analysis'!$1:$4</definedName>
    <definedName name="_xlnm.Print_Titles" localSheetId="6">'PH Services'!$1:$7</definedName>
    <definedName name="_xlnm.Print_Titles" localSheetId="9">'Physical Health Sorted'!$1:$4</definedName>
    <definedName name="_xlnm.Print_Titles" localSheetId="0">Summary!$1:$6</definedName>
  </definedNames>
  <calcPr calcId="162913"/>
</workbook>
</file>

<file path=xl/calcChain.xml><?xml version="1.0" encoding="utf-8"?>
<calcChain xmlns="http://schemas.openxmlformats.org/spreadsheetml/2006/main">
  <c r="A44" i="9" l="1"/>
  <c r="A43" i="9"/>
  <c r="A42" i="9"/>
  <c r="A41" i="9"/>
  <c r="A30" i="9"/>
  <c r="A29" i="9"/>
  <c r="A28" i="9"/>
  <c r="A27" i="9"/>
  <c r="A16" i="9"/>
  <c r="A15" i="9"/>
  <c r="A14" i="9"/>
  <c r="A13" i="9"/>
  <c r="S6" i="14" l="1"/>
  <c r="B7" i="9"/>
  <c r="C7" i="9" l="1"/>
  <c r="S6" i="11"/>
  <c r="S6" i="13"/>
  <c r="S7" i="10"/>
  <c r="R7" i="10"/>
  <c r="Q7" i="10"/>
  <c r="P7" i="10"/>
  <c r="O7" i="10"/>
  <c r="N7" i="10"/>
  <c r="M7" i="10"/>
  <c r="L7" i="10"/>
  <c r="K7" i="10"/>
  <c r="J7" i="10"/>
  <c r="I7" i="10"/>
  <c r="H7" i="10"/>
  <c r="G7" i="10"/>
  <c r="F7" i="10"/>
  <c r="C7" i="11"/>
  <c r="S7" i="11"/>
  <c r="R7" i="11"/>
  <c r="Q7" i="11"/>
  <c r="P7" i="11"/>
  <c r="O7" i="11"/>
  <c r="N7" i="11"/>
  <c r="M7" i="11"/>
  <c r="L7" i="11"/>
  <c r="K7" i="11"/>
  <c r="J7" i="11"/>
  <c r="I7" i="11"/>
  <c r="H7" i="11"/>
  <c r="G7" i="11"/>
  <c r="F7" i="11"/>
  <c r="E7" i="11"/>
  <c r="D7" i="11"/>
  <c r="S7" i="13"/>
  <c r="R7" i="13"/>
  <c r="Q7" i="13"/>
  <c r="P7" i="13"/>
  <c r="O7" i="13"/>
  <c r="N7" i="13"/>
  <c r="M7" i="13"/>
  <c r="L7" i="13"/>
  <c r="K7" i="13"/>
  <c r="J7" i="13"/>
  <c r="I7" i="13"/>
  <c r="H7" i="13"/>
  <c r="G7" i="13"/>
  <c r="F7" i="13"/>
  <c r="E7" i="13"/>
  <c r="D7" i="13"/>
  <c r="D7" i="9" l="1"/>
  <c r="B41" i="8"/>
  <c r="B30" i="1"/>
  <c r="B9" i="5"/>
  <c r="F6" i="10"/>
  <c r="B26" i="5"/>
  <c r="B25" i="8"/>
  <c r="B9" i="1"/>
  <c r="B9" i="8"/>
  <c r="B43" i="5"/>
  <c r="B51" i="1"/>
  <c r="C7" i="13"/>
  <c r="R82" i="10"/>
  <c r="R80" i="10"/>
  <c r="R78" i="10"/>
  <c r="N82" i="10"/>
  <c r="N80" i="10"/>
  <c r="N78" i="10"/>
  <c r="J82" i="10"/>
  <c r="J80" i="10"/>
  <c r="J78" i="10"/>
  <c r="R57" i="10"/>
  <c r="R55" i="10"/>
  <c r="R53" i="10"/>
  <c r="N57" i="10"/>
  <c r="N55" i="10"/>
  <c r="N53" i="10"/>
  <c r="J57" i="10"/>
  <c r="J55" i="10"/>
  <c r="J53" i="10"/>
  <c r="Q82" i="10"/>
  <c r="P82" i="10"/>
  <c r="O82" i="10"/>
  <c r="M82" i="10"/>
  <c r="L82" i="10"/>
  <c r="K82" i="10"/>
  <c r="I82" i="10"/>
  <c r="H82" i="10"/>
  <c r="G82" i="10"/>
  <c r="Q80" i="10"/>
  <c r="P80" i="10"/>
  <c r="O80" i="10"/>
  <c r="M80" i="10"/>
  <c r="L80" i="10"/>
  <c r="K80" i="10"/>
  <c r="I80" i="10"/>
  <c r="H80" i="10"/>
  <c r="G80" i="10"/>
  <c r="Q78" i="10"/>
  <c r="P78" i="10"/>
  <c r="O78" i="10"/>
  <c r="M78" i="10"/>
  <c r="L78" i="10"/>
  <c r="K78" i="10"/>
  <c r="I78" i="10"/>
  <c r="H78" i="10"/>
  <c r="G78" i="10"/>
  <c r="Q57" i="10"/>
  <c r="P57" i="10"/>
  <c r="O57" i="10"/>
  <c r="M57" i="10"/>
  <c r="L57" i="10"/>
  <c r="K57" i="10"/>
  <c r="I57" i="10"/>
  <c r="H57" i="10"/>
  <c r="G57" i="10"/>
  <c r="Q55" i="10"/>
  <c r="P55" i="10"/>
  <c r="O55" i="10"/>
  <c r="M55" i="10"/>
  <c r="L55" i="10"/>
  <c r="K55" i="10"/>
  <c r="I55" i="10"/>
  <c r="H55" i="10"/>
  <c r="G55" i="10"/>
  <c r="Q53" i="10"/>
  <c r="P53" i="10"/>
  <c r="O53" i="10"/>
  <c r="M53" i="10"/>
  <c r="L53" i="10"/>
  <c r="K53" i="10"/>
  <c r="I53" i="10"/>
  <c r="H53" i="10"/>
  <c r="G53" i="10"/>
  <c r="R32" i="10"/>
  <c r="Q32" i="10"/>
  <c r="P32" i="10"/>
  <c r="O32" i="10"/>
  <c r="N32" i="10"/>
  <c r="M32" i="10"/>
  <c r="L32" i="10"/>
  <c r="K32" i="10"/>
  <c r="J32" i="10"/>
  <c r="I32" i="10"/>
  <c r="H32" i="10"/>
  <c r="G32" i="10"/>
  <c r="R30" i="10"/>
  <c r="Q30" i="10"/>
  <c r="P30" i="10"/>
  <c r="O30" i="10"/>
  <c r="N30" i="10"/>
  <c r="M30" i="10"/>
  <c r="L30" i="10"/>
  <c r="K30" i="10"/>
  <c r="J30" i="10"/>
  <c r="I30" i="10"/>
  <c r="H30" i="10"/>
  <c r="G30" i="10"/>
  <c r="R28" i="10"/>
  <c r="Q28" i="10"/>
  <c r="P28" i="10"/>
  <c r="O28" i="10"/>
  <c r="N28" i="10"/>
  <c r="M28" i="10"/>
  <c r="L28" i="10"/>
  <c r="K28" i="10"/>
  <c r="J28" i="10"/>
  <c r="I28" i="10"/>
  <c r="H28" i="10"/>
  <c r="G28" i="10"/>
  <c r="R282" i="11"/>
  <c r="R280" i="11"/>
  <c r="R278" i="11"/>
  <c r="N282" i="11"/>
  <c r="N280" i="11"/>
  <c r="N278" i="11"/>
  <c r="J282" i="11"/>
  <c r="J280" i="11"/>
  <c r="J278" i="11"/>
  <c r="F282" i="11"/>
  <c r="F280" i="11"/>
  <c r="F278" i="11"/>
  <c r="Q282" i="11"/>
  <c r="P282" i="11"/>
  <c r="O282" i="11"/>
  <c r="M282" i="11"/>
  <c r="L282" i="11"/>
  <c r="K282" i="11"/>
  <c r="I282" i="11"/>
  <c r="H282" i="11"/>
  <c r="G282" i="11"/>
  <c r="E282" i="11"/>
  <c r="D282" i="11"/>
  <c r="C282" i="11"/>
  <c r="Q280" i="11"/>
  <c r="P280" i="11"/>
  <c r="O280" i="11"/>
  <c r="M280" i="11"/>
  <c r="L280" i="11"/>
  <c r="K280" i="11"/>
  <c r="I280" i="11"/>
  <c r="H280" i="11"/>
  <c r="G280" i="11"/>
  <c r="E280" i="11"/>
  <c r="D280" i="11"/>
  <c r="C280" i="11"/>
  <c r="Q278" i="11"/>
  <c r="P278" i="11"/>
  <c r="O278" i="11"/>
  <c r="M278" i="11"/>
  <c r="L278" i="11"/>
  <c r="K278" i="11"/>
  <c r="I278" i="11"/>
  <c r="H278" i="11"/>
  <c r="G278" i="11"/>
  <c r="E278" i="11"/>
  <c r="D278" i="11"/>
  <c r="C278" i="11"/>
  <c r="R257" i="11"/>
  <c r="Q257" i="11"/>
  <c r="P257" i="11"/>
  <c r="O257" i="11"/>
  <c r="N257" i="11"/>
  <c r="M257" i="11"/>
  <c r="L257" i="11"/>
  <c r="K257" i="11"/>
  <c r="J257" i="11"/>
  <c r="I257" i="11"/>
  <c r="H257" i="11"/>
  <c r="G257" i="11"/>
  <c r="F257" i="11"/>
  <c r="E257" i="11"/>
  <c r="D257" i="11"/>
  <c r="C257" i="11"/>
  <c r="R255" i="11"/>
  <c r="Q255" i="11"/>
  <c r="P255" i="11"/>
  <c r="O255" i="11"/>
  <c r="N255" i="11"/>
  <c r="M255" i="11"/>
  <c r="L255" i="11"/>
  <c r="K255" i="11"/>
  <c r="J255" i="11"/>
  <c r="I255" i="11"/>
  <c r="H255" i="11"/>
  <c r="G255" i="11"/>
  <c r="F255" i="11"/>
  <c r="E255" i="11"/>
  <c r="D255" i="11"/>
  <c r="C255" i="11"/>
  <c r="R253" i="11"/>
  <c r="Q253" i="11"/>
  <c r="P253" i="11"/>
  <c r="O253" i="11"/>
  <c r="N253" i="11"/>
  <c r="M253" i="11"/>
  <c r="L253" i="11"/>
  <c r="K253" i="11"/>
  <c r="J253" i="11"/>
  <c r="I253" i="11"/>
  <c r="H253" i="11"/>
  <c r="G253" i="11"/>
  <c r="F253" i="11"/>
  <c r="E253" i="11"/>
  <c r="D253" i="11"/>
  <c r="C253" i="11"/>
  <c r="Q252" i="11"/>
  <c r="P252" i="11"/>
  <c r="O252" i="11"/>
  <c r="M252" i="11"/>
  <c r="L252" i="11"/>
  <c r="K252" i="11"/>
  <c r="I252" i="11"/>
  <c r="H252" i="11"/>
  <c r="G252" i="11"/>
  <c r="E252" i="11"/>
  <c r="F252" i="11" s="1"/>
  <c r="D252" i="11"/>
  <c r="C252" i="11"/>
  <c r="Q251" i="11"/>
  <c r="P251" i="11"/>
  <c r="O251" i="11"/>
  <c r="M251" i="11"/>
  <c r="L251" i="11"/>
  <c r="K251" i="11"/>
  <c r="N251" i="11" s="1"/>
  <c r="I251" i="11"/>
  <c r="H251" i="11"/>
  <c r="G251" i="11"/>
  <c r="J251" i="11" s="1"/>
  <c r="E251" i="11"/>
  <c r="D251" i="11"/>
  <c r="C251" i="11"/>
  <c r="Q250" i="11"/>
  <c r="P250" i="11"/>
  <c r="O250" i="11"/>
  <c r="M250" i="11"/>
  <c r="L250" i="11"/>
  <c r="K250" i="11"/>
  <c r="N250" i="11" s="1"/>
  <c r="I250" i="11"/>
  <c r="H250" i="11"/>
  <c r="G250" i="11"/>
  <c r="J250" i="11" s="1"/>
  <c r="E250" i="11"/>
  <c r="D250" i="11"/>
  <c r="C250" i="11"/>
  <c r="Q249" i="11"/>
  <c r="P249" i="11"/>
  <c r="O249" i="11"/>
  <c r="M249" i="11"/>
  <c r="L249" i="11"/>
  <c r="K249" i="11"/>
  <c r="N249" i="11" s="1"/>
  <c r="I249" i="11"/>
  <c r="H249" i="11"/>
  <c r="G249" i="11"/>
  <c r="E249" i="11"/>
  <c r="D249" i="11"/>
  <c r="C249" i="11"/>
  <c r="Q248" i="11"/>
  <c r="P248" i="11"/>
  <c r="O248" i="11"/>
  <c r="M248" i="11"/>
  <c r="L248" i="11"/>
  <c r="K248" i="11"/>
  <c r="I248" i="11"/>
  <c r="J248" i="11" s="1"/>
  <c r="H248" i="11"/>
  <c r="G248" i="11"/>
  <c r="E248" i="11"/>
  <c r="F248" i="11" s="1"/>
  <c r="D248" i="11"/>
  <c r="C248" i="11"/>
  <c r="Q247" i="11"/>
  <c r="P247" i="11"/>
  <c r="O247" i="11"/>
  <c r="M247" i="11"/>
  <c r="L247" i="11"/>
  <c r="K247" i="11"/>
  <c r="N247" i="11" s="1"/>
  <c r="I247" i="11"/>
  <c r="H247" i="11"/>
  <c r="G247" i="11"/>
  <c r="J247" i="11" s="1"/>
  <c r="E247" i="11"/>
  <c r="D247" i="11"/>
  <c r="C247" i="11"/>
  <c r="Q246" i="11"/>
  <c r="P246" i="11"/>
  <c r="O246" i="11"/>
  <c r="M246" i="11"/>
  <c r="L246" i="11"/>
  <c r="K246" i="11"/>
  <c r="N246" i="11" s="1"/>
  <c r="I246" i="11"/>
  <c r="H246" i="11"/>
  <c r="G246" i="11"/>
  <c r="E246" i="11"/>
  <c r="D246" i="11"/>
  <c r="C246" i="11"/>
  <c r="R245" i="11"/>
  <c r="N245" i="11"/>
  <c r="J245" i="11"/>
  <c r="F245" i="11"/>
  <c r="R244" i="11"/>
  <c r="N244" i="11"/>
  <c r="J244" i="11"/>
  <c r="F244" i="11"/>
  <c r="R243" i="11"/>
  <c r="N243" i="11"/>
  <c r="J243" i="11"/>
  <c r="F243" i="11"/>
  <c r="R242" i="11"/>
  <c r="N242" i="11"/>
  <c r="J242" i="11"/>
  <c r="F242" i="11"/>
  <c r="R241" i="11"/>
  <c r="N241" i="11"/>
  <c r="J241" i="11"/>
  <c r="F241" i="11"/>
  <c r="Q240" i="11"/>
  <c r="P240" i="11"/>
  <c r="O240" i="11"/>
  <c r="M240" i="11"/>
  <c r="L240" i="11"/>
  <c r="K240" i="11"/>
  <c r="I240" i="11"/>
  <c r="H240" i="11"/>
  <c r="G240" i="11"/>
  <c r="E240" i="11"/>
  <c r="D240" i="11"/>
  <c r="C240" i="11"/>
  <c r="R239" i="11"/>
  <c r="N239" i="11"/>
  <c r="J239" i="11"/>
  <c r="F239" i="11"/>
  <c r="R238" i="11"/>
  <c r="N238" i="11"/>
  <c r="J238" i="11"/>
  <c r="F238" i="11"/>
  <c r="R237" i="11"/>
  <c r="N237" i="11"/>
  <c r="J237" i="11"/>
  <c r="F237" i="11"/>
  <c r="R236" i="11"/>
  <c r="N236" i="11"/>
  <c r="J236" i="11"/>
  <c r="F236" i="11"/>
  <c r="R235" i="11"/>
  <c r="N235" i="11"/>
  <c r="J235" i="11"/>
  <c r="F235" i="11"/>
  <c r="Q234" i="11"/>
  <c r="P234" i="11"/>
  <c r="P233" i="11" s="1"/>
  <c r="O234" i="11"/>
  <c r="M234" i="11"/>
  <c r="L234" i="11"/>
  <c r="K234" i="11"/>
  <c r="I234" i="11"/>
  <c r="H234" i="11"/>
  <c r="G234" i="11"/>
  <c r="E234" i="11"/>
  <c r="D234" i="11"/>
  <c r="D233" i="11" s="1"/>
  <c r="C234" i="11"/>
  <c r="L233" i="11"/>
  <c r="H233" i="11"/>
  <c r="R232" i="11"/>
  <c r="Q232" i="11"/>
  <c r="P232" i="11"/>
  <c r="O232" i="11"/>
  <c r="N232" i="11"/>
  <c r="M232" i="11"/>
  <c r="L232" i="11"/>
  <c r="K232" i="11"/>
  <c r="J232" i="11"/>
  <c r="I232" i="11"/>
  <c r="H232" i="11"/>
  <c r="G232" i="11"/>
  <c r="F232" i="11"/>
  <c r="E232" i="11"/>
  <c r="D232" i="11"/>
  <c r="C232" i="11"/>
  <c r="R230" i="11"/>
  <c r="Q230" i="11"/>
  <c r="P230" i="11"/>
  <c r="O230" i="11"/>
  <c r="N230" i="11"/>
  <c r="M230" i="11"/>
  <c r="L230" i="11"/>
  <c r="K230" i="11"/>
  <c r="J230" i="11"/>
  <c r="I230" i="11"/>
  <c r="H230" i="11"/>
  <c r="G230" i="11"/>
  <c r="F230" i="11"/>
  <c r="E230" i="11"/>
  <c r="D230" i="11"/>
  <c r="C230" i="11"/>
  <c r="R228" i="11"/>
  <c r="Q228" i="11"/>
  <c r="P228" i="11"/>
  <c r="O228" i="11"/>
  <c r="N228" i="11"/>
  <c r="M228" i="11"/>
  <c r="L228" i="11"/>
  <c r="K228" i="11"/>
  <c r="J228" i="11"/>
  <c r="I228" i="11"/>
  <c r="H228" i="11"/>
  <c r="G228" i="11"/>
  <c r="F228" i="11"/>
  <c r="E228" i="11"/>
  <c r="D228" i="11"/>
  <c r="C228" i="11"/>
  <c r="Q227" i="11"/>
  <c r="R227" i="11" s="1"/>
  <c r="P227" i="11"/>
  <c r="O227" i="11"/>
  <c r="M227" i="11"/>
  <c r="N227" i="11" s="1"/>
  <c r="L227" i="11"/>
  <c r="K227" i="11"/>
  <c r="I227" i="11"/>
  <c r="J227" i="11" s="1"/>
  <c r="H227" i="11"/>
  <c r="G227" i="11"/>
  <c r="E227" i="11"/>
  <c r="F227" i="11" s="1"/>
  <c r="D227" i="11"/>
  <c r="C227" i="11"/>
  <c r="Q226" i="11"/>
  <c r="P226" i="11"/>
  <c r="O226" i="11"/>
  <c r="M226" i="11"/>
  <c r="L226" i="11"/>
  <c r="K226" i="11"/>
  <c r="N226" i="11" s="1"/>
  <c r="I226" i="11"/>
  <c r="H226" i="11"/>
  <c r="G226" i="11"/>
  <c r="J226" i="11" s="1"/>
  <c r="E226" i="11"/>
  <c r="D226" i="11"/>
  <c r="C226" i="11"/>
  <c r="Q225" i="11"/>
  <c r="P225" i="11"/>
  <c r="R225" i="11" s="1"/>
  <c r="O225" i="11"/>
  <c r="M225" i="11"/>
  <c r="L225" i="11"/>
  <c r="K225" i="11"/>
  <c r="I225" i="11"/>
  <c r="H225" i="11"/>
  <c r="G225" i="11"/>
  <c r="E225" i="11"/>
  <c r="D225" i="11"/>
  <c r="C225" i="11"/>
  <c r="Q224" i="11"/>
  <c r="P224" i="11"/>
  <c r="O224" i="11"/>
  <c r="M224" i="11"/>
  <c r="L224" i="11"/>
  <c r="K224" i="11"/>
  <c r="I224" i="11"/>
  <c r="H224" i="11"/>
  <c r="G224" i="11"/>
  <c r="E224" i="11"/>
  <c r="F224" i="11" s="1"/>
  <c r="D224" i="11"/>
  <c r="C224" i="11"/>
  <c r="Q223" i="11"/>
  <c r="P223" i="11"/>
  <c r="R223" i="11" s="1"/>
  <c r="O223" i="11"/>
  <c r="M223" i="11"/>
  <c r="L223" i="11"/>
  <c r="K223" i="11"/>
  <c r="I223" i="11"/>
  <c r="H223" i="11"/>
  <c r="J223" i="11" s="1"/>
  <c r="G223" i="11"/>
  <c r="E223" i="11"/>
  <c r="D223" i="11"/>
  <c r="C223" i="11"/>
  <c r="Q222" i="11"/>
  <c r="P222" i="11"/>
  <c r="O222" i="11"/>
  <c r="M222" i="11"/>
  <c r="L222" i="11"/>
  <c r="K222" i="11"/>
  <c r="N222" i="11" s="1"/>
  <c r="I222" i="11"/>
  <c r="H222" i="11"/>
  <c r="G222" i="11"/>
  <c r="E222" i="11"/>
  <c r="D222" i="11"/>
  <c r="C222" i="11"/>
  <c r="Q221" i="11"/>
  <c r="P221" i="11"/>
  <c r="R221" i="11" s="1"/>
  <c r="O221" i="11"/>
  <c r="M221" i="11"/>
  <c r="L221" i="11"/>
  <c r="K221" i="11"/>
  <c r="I221" i="11"/>
  <c r="H221" i="11"/>
  <c r="G221" i="11"/>
  <c r="E221" i="11"/>
  <c r="D221" i="11"/>
  <c r="C221" i="11"/>
  <c r="R220" i="11"/>
  <c r="N220" i="11"/>
  <c r="J220" i="11"/>
  <c r="F220" i="11"/>
  <c r="R219" i="11"/>
  <c r="N219" i="11"/>
  <c r="J219" i="11"/>
  <c r="F219" i="11"/>
  <c r="R218" i="11"/>
  <c r="N218" i="11"/>
  <c r="J218" i="11"/>
  <c r="F218" i="11"/>
  <c r="R217" i="11"/>
  <c r="N217" i="11"/>
  <c r="J217" i="11"/>
  <c r="F217" i="11"/>
  <c r="R216" i="11"/>
  <c r="N216" i="11"/>
  <c r="J216" i="11"/>
  <c r="F216" i="11"/>
  <c r="Q215" i="11"/>
  <c r="Q208" i="11" s="1"/>
  <c r="P215" i="11"/>
  <c r="R215" i="11" s="1"/>
  <c r="O215" i="11"/>
  <c r="M215" i="11"/>
  <c r="M208" i="11" s="1"/>
  <c r="L215" i="11"/>
  <c r="K215" i="11"/>
  <c r="I215" i="11"/>
  <c r="H215" i="11"/>
  <c r="J215" i="11" s="1"/>
  <c r="G215" i="11"/>
  <c r="E215" i="11"/>
  <c r="D215" i="11"/>
  <c r="C215" i="11"/>
  <c r="R214" i="11"/>
  <c r="N214" i="11"/>
  <c r="J214" i="11"/>
  <c r="F214" i="11"/>
  <c r="R213" i="11"/>
  <c r="N213" i="11"/>
  <c r="J213" i="11"/>
  <c r="F213" i="11"/>
  <c r="R212" i="11"/>
  <c r="N212" i="11"/>
  <c r="J212" i="11"/>
  <c r="F212" i="11"/>
  <c r="R211" i="11"/>
  <c r="N211" i="11"/>
  <c r="J211" i="11"/>
  <c r="F211" i="11"/>
  <c r="R210" i="11"/>
  <c r="N210" i="11"/>
  <c r="J210" i="11"/>
  <c r="F210" i="11"/>
  <c r="Q209" i="11"/>
  <c r="P209" i="11"/>
  <c r="O209" i="11"/>
  <c r="M209" i="11"/>
  <c r="L209" i="11"/>
  <c r="K209" i="11"/>
  <c r="K208" i="11" s="1"/>
  <c r="K229" i="11" s="1"/>
  <c r="I209" i="11"/>
  <c r="I208" i="11" s="1"/>
  <c r="H209" i="11"/>
  <c r="G209" i="11"/>
  <c r="E209" i="11"/>
  <c r="E208" i="11" s="1"/>
  <c r="D209" i="11"/>
  <c r="C209" i="11"/>
  <c r="O208" i="11"/>
  <c r="O229" i="11" s="1"/>
  <c r="G208" i="11"/>
  <c r="G229" i="11" s="1"/>
  <c r="C208" i="11"/>
  <c r="C229" i="11" s="1"/>
  <c r="R207" i="11"/>
  <c r="Q207" i="11"/>
  <c r="P207" i="11"/>
  <c r="O207" i="11"/>
  <c r="N207" i="11"/>
  <c r="M207" i="11"/>
  <c r="L207" i="11"/>
  <c r="K207" i="11"/>
  <c r="J207" i="11"/>
  <c r="I207" i="11"/>
  <c r="H207" i="11"/>
  <c r="G207" i="11"/>
  <c r="F207" i="11"/>
  <c r="E207" i="11"/>
  <c r="D207" i="11"/>
  <c r="C207" i="11"/>
  <c r="R205" i="11"/>
  <c r="Q205" i="11"/>
  <c r="P205" i="11"/>
  <c r="O205" i="11"/>
  <c r="N205" i="11"/>
  <c r="M205" i="11"/>
  <c r="L205" i="11"/>
  <c r="K205" i="11"/>
  <c r="J205" i="11"/>
  <c r="I205" i="11"/>
  <c r="H205" i="11"/>
  <c r="G205" i="11"/>
  <c r="F205" i="11"/>
  <c r="E205" i="11"/>
  <c r="D205" i="11"/>
  <c r="C205" i="11"/>
  <c r="R203" i="11"/>
  <c r="Q203" i="11"/>
  <c r="P203" i="11"/>
  <c r="O203" i="11"/>
  <c r="N203" i="11"/>
  <c r="M203" i="11"/>
  <c r="L203" i="11"/>
  <c r="K203" i="11"/>
  <c r="J203" i="11"/>
  <c r="I203" i="11"/>
  <c r="H203" i="11"/>
  <c r="G203" i="11"/>
  <c r="F203" i="11"/>
  <c r="E203" i="11"/>
  <c r="D203" i="11"/>
  <c r="C203" i="11"/>
  <c r="Q202" i="11"/>
  <c r="P202" i="11"/>
  <c r="O202" i="11"/>
  <c r="M202" i="11"/>
  <c r="L202" i="11"/>
  <c r="K202" i="11"/>
  <c r="I202" i="11"/>
  <c r="H202" i="11"/>
  <c r="G202" i="11"/>
  <c r="J202" i="11" s="1"/>
  <c r="E202" i="11"/>
  <c r="D202" i="11"/>
  <c r="C202" i="11"/>
  <c r="Q201" i="11"/>
  <c r="P201" i="11"/>
  <c r="O201" i="11"/>
  <c r="M201" i="11"/>
  <c r="L201" i="11"/>
  <c r="K201" i="11"/>
  <c r="I201" i="11"/>
  <c r="H201" i="11"/>
  <c r="G201" i="11"/>
  <c r="J201" i="11" s="1"/>
  <c r="E201" i="11"/>
  <c r="D201" i="11"/>
  <c r="C201" i="11"/>
  <c r="Q200" i="11"/>
  <c r="P200" i="11"/>
  <c r="O200" i="11"/>
  <c r="M200" i="11"/>
  <c r="L200" i="11"/>
  <c r="K200" i="11"/>
  <c r="I200" i="11"/>
  <c r="H200" i="11"/>
  <c r="G200" i="11"/>
  <c r="J200" i="11" s="1"/>
  <c r="E200" i="11"/>
  <c r="D200" i="11"/>
  <c r="C200" i="11"/>
  <c r="R199" i="11"/>
  <c r="Q199" i="11"/>
  <c r="P199" i="11"/>
  <c r="O199" i="11"/>
  <c r="N199" i="11"/>
  <c r="M199" i="11"/>
  <c r="L199" i="11"/>
  <c r="K199" i="11"/>
  <c r="J199" i="11"/>
  <c r="I199" i="11"/>
  <c r="H199" i="11"/>
  <c r="G199" i="11"/>
  <c r="F199" i="11"/>
  <c r="E199" i="11"/>
  <c r="D199" i="11"/>
  <c r="C199" i="11"/>
  <c r="Q198" i="11"/>
  <c r="P198" i="11"/>
  <c r="O198" i="11"/>
  <c r="M198" i="11"/>
  <c r="L198" i="11"/>
  <c r="K198" i="11"/>
  <c r="I198" i="11"/>
  <c r="H198" i="11"/>
  <c r="G198" i="11"/>
  <c r="J198" i="11" s="1"/>
  <c r="E198" i="11"/>
  <c r="D198" i="11"/>
  <c r="C198" i="11"/>
  <c r="Q197" i="11"/>
  <c r="P197" i="11"/>
  <c r="O197" i="11"/>
  <c r="M197" i="11"/>
  <c r="L197" i="11"/>
  <c r="K197" i="11"/>
  <c r="I197" i="11"/>
  <c r="H197" i="11"/>
  <c r="G197" i="11"/>
  <c r="J197" i="11" s="1"/>
  <c r="E197" i="11"/>
  <c r="D197" i="11"/>
  <c r="C197" i="11"/>
  <c r="Q196" i="11"/>
  <c r="P196" i="11"/>
  <c r="O196" i="11"/>
  <c r="M196" i="11"/>
  <c r="L196" i="11"/>
  <c r="K196" i="11"/>
  <c r="I196" i="11"/>
  <c r="H196" i="11"/>
  <c r="G196" i="11"/>
  <c r="J196" i="11" s="1"/>
  <c r="E196" i="11"/>
  <c r="D196" i="11"/>
  <c r="C196" i="11"/>
  <c r="R195" i="11"/>
  <c r="N195" i="11"/>
  <c r="J195" i="11"/>
  <c r="F195" i="11"/>
  <c r="R194" i="11"/>
  <c r="N194" i="11"/>
  <c r="J194" i="11"/>
  <c r="F194" i="11"/>
  <c r="R193" i="11"/>
  <c r="N193" i="11"/>
  <c r="J193" i="11"/>
  <c r="F193" i="11"/>
  <c r="R192" i="11"/>
  <c r="N192" i="11"/>
  <c r="J192" i="11"/>
  <c r="F192" i="11"/>
  <c r="R191" i="11"/>
  <c r="N191" i="11"/>
  <c r="J191" i="11"/>
  <c r="F191" i="11"/>
  <c r="Q190" i="11"/>
  <c r="P190" i="11"/>
  <c r="O190" i="11"/>
  <c r="M190" i="11"/>
  <c r="L190" i="11"/>
  <c r="K190" i="11"/>
  <c r="I190" i="11"/>
  <c r="H190" i="11"/>
  <c r="G190" i="11"/>
  <c r="J190" i="11" s="1"/>
  <c r="E190" i="11"/>
  <c r="D190" i="11"/>
  <c r="C190" i="11"/>
  <c r="R189" i="11"/>
  <c r="N189" i="11"/>
  <c r="J189" i="11"/>
  <c r="F189" i="11"/>
  <c r="R188" i="11"/>
  <c r="N188" i="11"/>
  <c r="J188" i="11"/>
  <c r="F188" i="11"/>
  <c r="R187" i="11"/>
  <c r="N187" i="11"/>
  <c r="J187" i="11"/>
  <c r="F187" i="11"/>
  <c r="R186" i="11"/>
  <c r="N186" i="11"/>
  <c r="J186" i="11"/>
  <c r="F186" i="11"/>
  <c r="R185" i="11"/>
  <c r="N185" i="11"/>
  <c r="J185" i="11"/>
  <c r="F185" i="11"/>
  <c r="Q184" i="11"/>
  <c r="Q183" i="11" s="1"/>
  <c r="Q206" i="11" s="1"/>
  <c r="P184" i="11"/>
  <c r="O184" i="11"/>
  <c r="M184" i="11"/>
  <c r="M183" i="11" s="1"/>
  <c r="M206" i="11" s="1"/>
  <c r="L184" i="11"/>
  <c r="L183" i="11" s="1"/>
  <c r="L204" i="11" s="1"/>
  <c r="K184" i="11"/>
  <c r="I184" i="11"/>
  <c r="I183" i="11" s="1"/>
  <c r="I206" i="11" s="1"/>
  <c r="H184" i="11"/>
  <c r="G184" i="11"/>
  <c r="J184" i="11" s="1"/>
  <c r="E184" i="11"/>
  <c r="E183" i="11" s="1"/>
  <c r="E206" i="11" s="1"/>
  <c r="D184" i="11"/>
  <c r="C184" i="11"/>
  <c r="P183" i="11"/>
  <c r="P204" i="11" s="1"/>
  <c r="H183" i="11"/>
  <c r="H204" i="11" s="1"/>
  <c r="D183" i="11"/>
  <c r="D204" i="11" s="1"/>
  <c r="R182" i="11"/>
  <c r="Q182" i="11"/>
  <c r="P182" i="11"/>
  <c r="O182" i="11"/>
  <c r="N182" i="11"/>
  <c r="M182" i="11"/>
  <c r="L182" i="11"/>
  <c r="K182" i="11"/>
  <c r="J182" i="11"/>
  <c r="I182" i="11"/>
  <c r="H182" i="11"/>
  <c r="G182" i="11"/>
  <c r="F182" i="11"/>
  <c r="E182" i="11"/>
  <c r="D182" i="11"/>
  <c r="C182" i="11"/>
  <c r="R180" i="11"/>
  <c r="Q180" i="11"/>
  <c r="P180" i="11"/>
  <c r="O180" i="11"/>
  <c r="N180" i="11"/>
  <c r="M180" i="11"/>
  <c r="L180" i="11"/>
  <c r="K180" i="11"/>
  <c r="J180" i="11"/>
  <c r="I180" i="11"/>
  <c r="H180" i="11"/>
  <c r="G180" i="11"/>
  <c r="F180" i="11"/>
  <c r="E180" i="11"/>
  <c r="D180" i="11"/>
  <c r="C180" i="11"/>
  <c r="R178" i="11"/>
  <c r="Q178" i="11"/>
  <c r="P178" i="11"/>
  <c r="O178" i="11"/>
  <c r="N178" i="11"/>
  <c r="M178" i="11"/>
  <c r="L178" i="11"/>
  <c r="K178" i="11"/>
  <c r="J178" i="11"/>
  <c r="I178" i="11"/>
  <c r="H178" i="11"/>
  <c r="G178" i="11"/>
  <c r="F178" i="11"/>
  <c r="E178" i="11"/>
  <c r="D178" i="11"/>
  <c r="C178" i="11"/>
  <c r="Q177" i="11"/>
  <c r="P177" i="11"/>
  <c r="O177" i="11"/>
  <c r="M177" i="11"/>
  <c r="L177" i="11"/>
  <c r="K177" i="11"/>
  <c r="I177" i="11"/>
  <c r="H177" i="11"/>
  <c r="G177" i="11"/>
  <c r="J177" i="11" s="1"/>
  <c r="E177" i="11"/>
  <c r="D177" i="11"/>
  <c r="C177" i="11"/>
  <c r="F177" i="11" s="1"/>
  <c r="Q176" i="11"/>
  <c r="P176" i="11"/>
  <c r="O176" i="11"/>
  <c r="M176" i="11"/>
  <c r="L176" i="11"/>
  <c r="K176" i="11"/>
  <c r="N176" i="11" s="1"/>
  <c r="I176" i="11"/>
  <c r="H176" i="11"/>
  <c r="G176" i="11"/>
  <c r="E176" i="11"/>
  <c r="D176" i="11"/>
  <c r="C176" i="11"/>
  <c r="Q175" i="11"/>
  <c r="P175" i="11"/>
  <c r="O175" i="11"/>
  <c r="M175" i="11"/>
  <c r="L175" i="11"/>
  <c r="K175" i="11"/>
  <c r="I175" i="11"/>
  <c r="H175" i="11"/>
  <c r="G175" i="11"/>
  <c r="J175" i="11" s="1"/>
  <c r="E175" i="11"/>
  <c r="D175" i="11"/>
  <c r="C175" i="11"/>
  <c r="Q174" i="11"/>
  <c r="R174" i="11" s="1"/>
  <c r="P174" i="11"/>
  <c r="O174" i="11"/>
  <c r="M174" i="11"/>
  <c r="L174" i="11"/>
  <c r="K174" i="11"/>
  <c r="I174" i="11"/>
  <c r="H174" i="11"/>
  <c r="G174" i="11"/>
  <c r="E174" i="11"/>
  <c r="D174" i="11"/>
  <c r="C174" i="11"/>
  <c r="R173" i="11"/>
  <c r="Q173" i="11"/>
  <c r="P173" i="11"/>
  <c r="O173" i="11"/>
  <c r="N173" i="11"/>
  <c r="M173" i="11"/>
  <c r="L173" i="11"/>
  <c r="K173" i="11"/>
  <c r="J173" i="11"/>
  <c r="I173" i="11"/>
  <c r="H173" i="11"/>
  <c r="G173" i="11"/>
  <c r="F173" i="11"/>
  <c r="E173" i="11"/>
  <c r="D173" i="11"/>
  <c r="C173" i="11"/>
  <c r="Q172" i="11"/>
  <c r="P172" i="11"/>
  <c r="O172" i="11"/>
  <c r="M172" i="11"/>
  <c r="L172" i="11"/>
  <c r="K172" i="11"/>
  <c r="I172" i="11"/>
  <c r="H172" i="11"/>
  <c r="G172" i="11"/>
  <c r="J172" i="11" s="1"/>
  <c r="E172" i="11"/>
  <c r="D172" i="11"/>
  <c r="C172" i="11"/>
  <c r="Q171" i="11"/>
  <c r="P171" i="11"/>
  <c r="O171" i="11"/>
  <c r="M171" i="11"/>
  <c r="L171" i="11"/>
  <c r="K171" i="11"/>
  <c r="I171" i="11"/>
  <c r="H171" i="11"/>
  <c r="G171" i="11"/>
  <c r="E171" i="11"/>
  <c r="D171" i="11"/>
  <c r="C171" i="11"/>
  <c r="R170" i="11"/>
  <c r="N170" i="11"/>
  <c r="J170" i="11"/>
  <c r="F170" i="11"/>
  <c r="R169" i="11"/>
  <c r="N169" i="11"/>
  <c r="J169" i="11"/>
  <c r="F169" i="11"/>
  <c r="R168" i="11"/>
  <c r="N168" i="11"/>
  <c r="J168" i="11"/>
  <c r="F168" i="11"/>
  <c r="R167" i="11"/>
  <c r="N167" i="11"/>
  <c r="J167" i="11"/>
  <c r="F167" i="11"/>
  <c r="R166" i="11"/>
  <c r="N166" i="11"/>
  <c r="J166" i="11"/>
  <c r="F166" i="11"/>
  <c r="R165" i="11"/>
  <c r="Q165" i="11"/>
  <c r="P165" i="11"/>
  <c r="O165" i="11"/>
  <c r="N165" i="11"/>
  <c r="M165" i="11"/>
  <c r="L165" i="11"/>
  <c r="K165" i="11"/>
  <c r="J165" i="11"/>
  <c r="I165" i="11"/>
  <c r="H165" i="11"/>
  <c r="G165" i="11"/>
  <c r="F165" i="11"/>
  <c r="E165" i="11"/>
  <c r="D165" i="11"/>
  <c r="C165" i="11"/>
  <c r="R164" i="11"/>
  <c r="N164" i="11"/>
  <c r="J164" i="11"/>
  <c r="F164" i="11"/>
  <c r="R163" i="11"/>
  <c r="N163" i="11"/>
  <c r="J163" i="11"/>
  <c r="F163" i="11"/>
  <c r="R162" i="11"/>
  <c r="N162" i="11"/>
  <c r="J162" i="11"/>
  <c r="F162" i="11"/>
  <c r="R161" i="11"/>
  <c r="N161" i="11"/>
  <c r="J161" i="11"/>
  <c r="F161" i="11"/>
  <c r="R160" i="11"/>
  <c r="N160" i="11"/>
  <c r="J160" i="11"/>
  <c r="F160" i="11"/>
  <c r="Q159" i="11"/>
  <c r="P159" i="11"/>
  <c r="P158" i="11" s="1"/>
  <c r="P179" i="11" s="1"/>
  <c r="O159" i="11"/>
  <c r="M159" i="11"/>
  <c r="L159" i="11"/>
  <c r="L158" i="11" s="1"/>
  <c r="K159" i="11"/>
  <c r="I159" i="11"/>
  <c r="H159" i="11"/>
  <c r="H158" i="11" s="1"/>
  <c r="H179" i="11" s="1"/>
  <c r="G159" i="11"/>
  <c r="E159" i="11"/>
  <c r="D159" i="11"/>
  <c r="D158" i="11" s="1"/>
  <c r="C159" i="11"/>
  <c r="Q158" i="11"/>
  <c r="O158" i="11"/>
  <c r="O181" i="11" s="1"/>
  <c r="M158" i="11"/>
  <c r="K158" i="11"/>
  <c r="K179" i="11" s="1"/>
  <c r="I158" i="11"/>
  <c r="E158" i="11"/>
  <c r="C158" i="11"/>
  <c r="R157" i="11"/>
  <c r="Q157" i="11"/>
  <c r="P157" i="11"/>
  <c r="O157" i="11"/>
  <c r="N157" i="11"/>
  <c r="M157" i="11"/>
  <c r="L157" i="11"/>
  <c r="K157" i="11"/>
  <c r="J157" i="11"/>
  <c r="I157" i="11"/>
  <c r="H157" i="11"/>
  <c r="G157" i="11"/>
  <c r="F157" i="11"/>
  <c r="E157" i="11"/>
  <c r="D157" i="11"/>
  <c r="C157" i="11"/>
  <c r="R155" i="11"/>
  <c r="Q155" i="11"/>
  <c r="P155" i="11"/>
  <c r="O155" i="11"/>
  <c r="N155" i="11"/>
  <c r="M155" i="11"/>
  <c r="L155" i="11"/>
  <c r="K155" i="11"/>
  <c r="J155" i="11"/>
  <c r="I155" i="11"/>
  <c r="H155" i="11"/>
  <c r="G155" i="11"/>
  <c r="F155" i="11"/>
  <c r="E155" i="11"/>
  <c r="D155" i="11"/>
  <c r="C155" i="11"/>
  <c r="R153" i="11"/>
  <c r="Q153" i="11"/>
  <c r="P153" i="11"/>
  <c r="O153" i="11"/>
  <c r="N153" i="11"/>
  <c r="M153" i="11"/>
  <c r="L153" i="11"/>
  <c r="K153" i="11"/>
  <c r="J153" i="11"/>
  <c r="I153" i="11"/>
  <c r="H153" i="11"/>
  <c r="G153" i="11"/>
  <c r="F153" i="11"/>
  <c r="E153" i="11"/>
  <c r="D153" i="11"/>
  <c r="C153" i="11"/>
  <c r="Q152" i="11"/>
  <c r="P152" i="11"/>
  <c r="O152" i="11"/>
  <c r="M152" i="11"/>
  <c r="L152" i="11"/>
  <c r="K152" i="11"/>
  <c r="I152" i="11"/>
  <c r="H152" i="11"/>
  <c r="G152" i="11"/>
  <c r="J152" i="11" s="1"/>
  <c r="E152" i="11"/>
  <c r="D152" i="11"/>
  <c r="C152" i="11"/>
  <c r="F152" i="11" s="1"/>
  <c r="Q151" i="11"/>
  <c r="P151" i="11"/>
  <c r="O151" i="11"/>
  <c r="M151" i="11"/>
  <c r="L151" i="11"/>
  <c r="N151" i="11" s="1"/>
  <c r="K151" i="11"/>
  <c r="I151" i="11"/>
  <c r="H151" i="11"/>
  <c r="G151" i="11"/>
  <c r="E151" i="11"/>
  <c r="D151" i="11"/>
  <c r="C151" i="11"/>
  <c r="Q150" i="11"/>
  <c r="P150" i="11"/>
  <c r="O150" i="11"/>
  <c r="M150" i="11"/>
  <c r="L150" i="11"/>
  <c r="K150" i="11"/>
  <c r="I150" i="11"/>
  <c r="H150" i="11"/>
  <c r="G150" i="11"/>
  <c r="J150" i="11" s="1"/>
  <c r="E150" i="11"/>
  <c r="D150" i="11"/>
  <c r="C150" i="11"/>
  <c r="R149" i="11"/>
  <c r="Q149" i="11"/>
  <c r="P149" i="11"/>
  <c r="O149" i="11"/>
  <c r="N149" i="11"/>
  <c r="M149" i="11"/>
  <c r="L149" i="11"/>
  <c r="K149" i="11"/>
  <c r="J149" i="11"/>
  <c r="I149" i="11"/>
  <c r="H149" i="11"/>
  <c r="G149" i="11"/>
  <c r="F149" i="11"/>
  <c r="E149" i="11"/>
  <c r="D149" i="11"/>
  <c r="C149" i="11"/>
  <c r="Q148" i="11"/>
  <c r="P148" i="11"/>
  <c r="O148" i="11"/>
  <c r="M148" i="11"/>
  <c r="L148" i="11"/>
  <c r="K148" i="11"/>
  <c r="I148" i="11"/>
  <c r="H148" i="11"/>
  <c r="G148" i="11"/>
  <c r="J148" i="11" s="1"/>
  <c r="E148" i="11"/>
  <c r="D148" i="11"/>
  <c r="C148" i="11"/>
  <c r="F148" i="11" s="1"/>
  <c r="Q147" i="11"/>
  <c r="P147" i="11"/>
  <c r="O147" i="11"/>
  <c r="M147" i="11"/>
  <c r="L147" i="11"/>
  <c r="N147" i="11" s="1"/>
  <c r="K147" i="11"/>
  <c r="I147" i="11"/>
  <c r="H147" i="11"/>
  <c r="G147" i="11"/>
  <c r="E147" i="11"/>
  <c r="D147" i="11"/>
  <c r="C147" i="11"/>
  <c r="Q146" i="11"/>
  <c r="P146" i="11"/>
  <c r="O146" i="11"/>
  <c r="M146" i="11"/>
  <c r="L146" i="11"/>
  <c r="K146" i="11"/>
  <c r="I146" i="11"/>
  <c r="H146" i="11"/>
  <c r="G146" i="11"/>
  <c r="J146" i="11" s="1"/>
  <c r="E146" i="11"/>
  <c r="D146" i="11"/>
  <c r="C146" i="11"/>
  <c r="F146" i="11" s="1"/>
  <c r="R145" i="11"/>
  <c r="N145" i="11"/>
  <c r="J145" i="11"/>
  <c r="F145" i="11"/>
  <c r="R144" i="11"/>
  <c r="N144" i="11"/>
  <c r="J144" i="11"/>
  <c r="F144" i="11"/>
  <c r="R143" i="11"/>
  <c r="N143" i="11"/>
  <c r="J143" i="11"/>
  <c r="F143" i="11"/>
  <c r="R142" i="11"/>
  <c r="N142" i="11"/>
  <c r="J142" i="11"/>
  <c r="F142" i="11"/>
  <c r="R141" i="11"/>
  <c r="N141" i="11"/>
  <c r="J141" i="11"/>
  <c r="F141" i="11"/>
  <c r="Q140" i="11"/>
  <c r="P140" i="11"/>
  <c r="O140" i="11"/>
  <c r="M140" i="11"/>
  <c r="L140" i="11"/>
  <c r="K140" i="11"/>
  <c r="I140" i="11"/>
  <c r="H140" i="11"/>
  <c r="G140" i="11"/>
  <c r="J140" i="11" s="1"/>
  <c r="E140" i="11"/>
  <c r="D140" i="11"/>
  <c r="C140" i="11"/>
  <c r="F140" i="11" s="1"/>
  <c r="R139" i="11"/>
  <c r="N139" i="11"/>
  <c r="J139" i="11"/>
  <c r="F139" i="11"/>
  <c r="R138" i="11"/>
  <c r="N138" i="11"/>
  <c r="J138" i="11"/>
  <c r="F138" i="11"/>
  <c r="R137" i="11"/>
  <c r="N137" i="11"/>
  <c r="J137" i="11"/>
  <c r="F137" i="11"/>
  <c r="R136" i="11"/>
  <c r="N136" i="11"/>
  <c r="J136" i="11"/>
  <c r="F136" i="11"/>
  <c r="R135" i="11"/>
  <c r="N135" i="11"/>
  <c r="J135" i="11"/>
  <c r="F135" i="11"/>
  <c r="Q134" i="11"/>
  <c r="Q133" i="11" s="1"/>
  <c r="Q156" i="11" s="1"/>
  <c r="P134" i="11"/>
  <c r="O134" i="11"/>
  <c r="M134" i="11"/>
  <c r="M133" i="11" s="1"/>
  <c r="M156" i="11" s="1"/>
  <c r="L134" i="11"/>
  <c r="L133" i="11" s="1"/>
  <c r="L154" i="11" s="1"/>
  <c r="K134" i="11"/>
  <c r="I134" i="11"/>
  <c r="I133" i="11" s="1"/>
  <c r="I156" i="11" s="1"/>
  <c r="H134" i="11"/>
  <c r="H133" i="11" s="1"/>
  <c r="H154" i="11" s="1"/>
  <c r="G134" i="11"/>
  <c r="J134" i="11" s="1"/>
  <c r="E134" i="11"/>
  <c r="E133" i="11" s="1"/>
  <c r="E156" i="11" s="1"/>
  <c r="D134" i="11"/>
  <c r="C134" i="11"/>
  <c r="P133" i="11"/>
  <c r="P154" i="11" s="1"/>
  <c r="D133" i="11"/>
  <c r="D154" i="11" s="1"/>
  <c r="R132" i="11"/>
  <c r="Q132" i="11"/>
  <c r="P132" i="11"/>
  <c r="O132" i="11"/>
  <c r="N132" i="11"/>
  <c r="M132" i="11"/>
  <c r="L132" i="11"/>
  <c r="K132" i="11"/>
  <c r="J132" i="11"/>
  <c r="I132" i="11"/>
  <c r="H132" i="11"/>
  <c r="G132" i="11"/>
  <c r="F132" i="11"/>
  <c r="E132" i="11"/>
  <c r="D132" i="11"/>
  <c r="C132" i="11"/>
  <c r="R130" i="11"/>
  <c r="Q130" i="11"/>
  <c r="P130" i="11"/>
  <c r="O130" i="11"/>
  <c r="N130" i="11"/>
  <c r="M130" i="11"/>
  <c r="L130" i="11"/>
  <c r="K130" i="11"/>
  <c r="J130" i="11"/>
  <c r="I130" i="11"/>
  <c r="H130" i="11"/>
  <c r="G130" i="11"/>
  <c r="F130" i="11"/>
  <c r="E130" i="11"/>
  <c r="D130" i="11"/>
  <c r="C130" i="11"/>
  <c r="R128" i="11"/>
  <c r="Q128" i="11"/>
  <c r="P128" i="11"/>
  <c r="O128" i="11"/>
  <c r="N128" i="11"/>
  <c r="M128" i="11"/>
  <c r="L128" i="11"/>
  <c r="K128" i="11"/>
  <c r="J128" i="11"/>
  <c r="I128" i="11"/>
  <c r="H128" i="11"/>
  <c r="G128" i="11"/>
  <c r="F128" i="11"/>
  <c r="E128" i="11"/>
  <c r="D128" i="11"/>
  <c r="C128" i="11"/>
  <c r="Q127" i="11"/>
  <c r="P127" i="11"/>
  <c r="O127" i="11"/>
  <c r="M127" i="11"/>
  <c r="L127" i="11"/>
  <c r="K127" i="11"/>
  <c r="I127" i="11"/>
  <c r="H127" i="11"/>
  <c r="J127" i="11" s="1"/>
  <c r="G127" i="11"/>
  <c r="E127" i="11"/>
  <c r="D127" i="11"/>
  <c r="C127" i="11"/>
  <c r="Q126" i="11"/>
  <c r="P126" i="11"/>
  <c r="O126" i="11"/>
  <c r="R126" i="11" s="1"/>
  <c r="M126" i="11"/>
  <c r="L126" i="11"/>
  <c r="K126" i="11"/>
  <c r="I126" i="11"/>
  <c r="H126" i="11"/>
  <c r="G126" i="11"/>
  <c r="E126" i="11"/>
  <c r="D126" i="11"/>
  <c r="C126" i="11"/>
  <c r="Q125" i="11"/>
  <c r="P125" i="11"/>
  <c r="O125" i="11"/>
  <c r="R125" i="11" s="1"/>
  <c r="M125" i="11"/>
  <c r="L125" i="11"/>
  <c r="K125" i="11"/>
  <c r="N125" i="11" s="1"/>
  <c r="I125" i="11"/>
  <c r="H125" i="11"/>
  <c r="G125" i="11"/>
  <c r="J125" i="11" s="1"/>
  <c r="E125" i="11"/>
  <c r="D125" i="11"/>
  <c r="C125" i="11"/>
  <c r="F125" i="11" s="1"/>
  <c r="Q124" i="11"/>
  <c r="P124" i="11"/>
  <c r="O124" i="11"/>
  <c r="R124" i="11" s="1"/>
  <c r="M124" i="11"/>
  <c r="L124" i="11"/>
  <c r="K124" i="11"/>
  <c r="I124" i="11"/>
  <c r="H124" i="11"/>
  <c r="G124" i="11"/>
  <c r="E124" i="11"/>
  <c r="D124" i="11"/>
  <c r="C124" i="11"/>
  <c r="F124" i="11" s="1"/>
  <c r="Q123" i="11"/>
  <c r="P123" i="11"/>
  <c r="O123" i="11"/>
  <c r="M123" i="11"/>
  <c r="L123" i="11"/>
  <c r="K123" i="11"/>
  <c r="I123" i="11"/>
  <c r="H123" i="11"/>
  <c r="J123" i="11" s="1"/>
  <c r="G123" i="11"/>
  <c r="E123" i="11"/>
  <c r="D123" i="11"/>
  <c r="C123" i="11"/>
  <c r="Q122" i="11"/>
  <c r="P122" i="11"/>
  <c r="O122" i="11"/>
  <c r="M122" i="11"/>
  <c r="L122" i="11"/>
  <c r="K122" i="11"/>
  <c r="I122" i="11"/>
  <c r="H122" i="11"/>
  <c r="G122" i="11"/>
  <c r="E122" i="11"/>
  <c r="D122" i="11"/>
  <c r="C122" i="11"/>
  <c r="F122" i="11" s="1"/>
  <c r="Q121" i="11"/>
  <c r="P121" i="11"/>
  <c r="O121" i="11"/>
  <c r="R121" i="11" s="1"/>
  <c r="M121" i="11"/>
  <c r="L121" i="11"/>
  <c r="K121" i="11"/>
  <c r="N121" i="11" s="1"/>
  <c r="I121" i="11"/>
  <c r="H121" i="11"/>
  <c r="G121" i="11"/>
  <c r="E121" i="11"/>
  <c r="D121" i="11"/>
  <c r="C121" i="11"/>
  <c r="R120" i="11"/>
  <c r="N120" i="11"/>
  <c r="J120" i="11"/>
  <c r="F120" i="11"/>
  <c r="R119" i="11"/>
  <c r="N119" i="11"/>
  <c r="J119" i="11"/>
  <c r="F119" i="11"/>
  <c r="R118" i="11"/>
  <c r="N118" i="11"/>
  <c r="J118" i="11"/>
  <c r="F118" i="11"/>
  <c r="R117" i="11"/>
  <c r="N117" i="11"/>
  <c r="J117" i="11"/>
  <c r="F117" i="11"/>
  <c r="R116" i="11"/>
  <c r="N116" i="11"/>
  <c r="J116" i="11"/>
  <c r="F116" i="11"/>
  <c r="Q115" i="11"/>
  <c r="P115" i="11"/>
  <c r="O115" i="11"/>
  <c r="R115" i="11" s="1"/>
  <c r="M115" i="11"/>
  <c r="L115" i="11"/>
  <c r="K115" i="11"/>
  <c r="N115" i="11" s="1"/>
  <c r="I115" i="11"/>
  <c r="H115" i="11"/>
  <c r="G115" i="11"/>
  <c r="E115" i="11"/>
  <c r="D115" i="11"/>
  <c r="C115" i="11"/>
  <c r="R114" i="11"/>
  <c r="N114" i="11"/>
  <c r="J114" i="11"/>
  <c r="F114" i="11"/>
  <c r="R113" i="11"/>
  <c r="N113" i="11"/>
  <c r="J113" i="11"/>
  <c r="F113" i="11"/>
  <c r="R112" i="11"/>
  <c r="N112" i="11"/>
  <c r="J112" i="11"/>
  <c r="F112" i="11"/>
  <c r="R111" i="11"/>
  <c r="N111" i="11"/>
  <c r="J111" i="11"/>
  <c r="F111" i="11"/>
  <c r="R110" i="11"/>
  <c r="N110" i="11"/>
  <c r="J110" i="11"/>
  <c r="F110" i="11"/>
  <c r="Q109" i="11"/>
  <c r="P109" i="11"/>
  <c r="P108" i="11" s="1"/>
  <c r="P129" i="11" s="1"/>
  <c r="O109" i="11"/>
  <c r="M109" i="11"/>
  <c r="L109" i="11"/>
  <c r="K109" i="11"/>
  <c r="I109" i="11"/>
  <c r="H109" i="11"/>
  <c r="G109" i="11"/>
  <c r="E109" i="11"/>
  <c r="D109" i="11"/>
  <c r="D108" i="11" s="1"/>
  <c r="C109" i="11"/>
  <c r="L108" i="11"/>
  <c r="H108" i="11"/>
  <c r="R107" i="11"/>
  <c r="Q107" i="11"/>
  <c r="P107" i="11"/>
  <c r="O107" i="11"/>
  <c r="N107" i="11"/>
  <c r="M107" i="11"/>
  <c r="L107" i="11"/>
  <c r="K107" i="11"/>
  <c r="J107" i="11"/>
  <c r="I107" i="11"/>
  <c r="H107" i="11"/>
  <c r="G107" i="11"/>
  <c r="F107" i="11"/>
  <c r="E107" i="11"/>
  <c r="D107" i="11"/>
  <c r="C107" i="11"/>
  <c r="R105" i="11"/>
  <c r="Q105" i="11"/>
  <c r="P105" i="11"/>
  <c r="O105" i="11"/>
  <c r="N105" i="11"/>
  <c r="M105" i="11"/>
  <c r="L105" i="11"/>
  <c r="K105" i="11"/>
  <c r="J105" i="11"/>
  <c r="I105" i="11"/>
  <c r="H105" i="11"/>
  <c r="G105" i="11"/>
  <c r="F105" i="11"/>
  <c r="E105" i="11"/>
  <c r="D105" i="11"/>
  <c r="C105" i="11"/>
  <c r="R103" i="11"/>
  <c r="Q103" i="11"/>
  <c r="P103" i="11"/>
  <c r="O103" i="11"/>
  <c r="N103" i="11"/>
  <c r="M103" i="11"/>
  <c r="L103" i="11"/>
  <c r="K103" i="11"/>
  <c r="J103" i="11"/>
  <c r="I103" i="11"/>
  <c r="H103" i="11"/>
  <c r="G103" i="11"/>
  <c r="F103" i="11"/>
  <c r="E103" i="11"/>
  <c r="D103" i="11"/>
  <c r="C103" i="11"/>
  <c r="Q102" i="11"/>
  <c r="P102" i="11"/>
  <c r="R102" i="11" s="1"/>
  <c r="O102" i="11"/>
  <c r="M102" i="11"/>
  <c r="L102" i="11"/>
  <c r="N102" i="11" s="1"/>
  <c r="K102" i="11"/>
  <c r="I102" i="11"/>
  <c r="H102" i="11"/>
  <c r="J102" i="11" s="1"/>
  <c r="G102" i="11"/>
  <c r="E102" i="11"/>
  <c r="D102" i="11"/>
  <c r="F102" i="11" s="1"/>
  <c r="C102" i="11"/>
  <c r="Q101" i="11"/>
  <c r="P101" i="11"/>
  <c r="O101" i="11"/>
  <c r="R101" i="11" s="1"/>
  <c r="M101" i="11"/>
  <c r="L101" i="11"/>
  <c r="K101" i="11"/>
  <c r="I101" i="11"/>
  <c r="H101" i="11"/>
  <c r="G101" i="11"/>
  <c r="E101" i="11"/>
  <c r="D101" i="11"/>
  <c r="C101" i="11"/>
  <c r="Q100" i="11"/>
  <c r="P100" i="11"/>
  <c r="O100" i="11"/>
  <c r="M100" i="11"/>
  <c r="L100" i="11"/>
  <c r="N100" i="11" s="1"/>
  <c r="K100" i="11"/>
  <c r="I100" i="11"/>
  <c r="H100" i="11"/>
  <c r="G100" i="11"/>
  <c r="E100" i="11"/>
  <c r="D100" i="11"/>
  <c r="F100" i="11" s="1"/>
  <c r="C100" i="11"/>
  <c r="Q99" i="11"/>
  <c r="P99" i="11"/>
  <c r="O99" i="11"/>
  <c r="M99" i="11"/>
  <c r="L99" i="11"/>
  <c r="K99" i="11"/>
  <c r="I99" i="11"/>
  <c r="J99" i="11" s="1"/>
  <c r="H99" i="11"/>
  <c r="G99" i="11"/>
  <c r="E99" i="11"/>
  <c r="D99" i="11"/>
  <c r="C99" i="11"/>
  <c r="Q98" i="11"/>
  <c r="P98" i="11"/>
  <c r="R98" i="11" s="1"/>
  <c r="O98" i="11"/>
  <c r="M98" i="11"/>
  <c r="L98" i="11"/>
  <c r="N98" i="11" s="1"/>
  <c r="K98" i="11"/>
  <c r="I98" i="11"/>
  <c r="H98" i="11"/>
  <c r="J98" i="11" s="1"/>
  <c r="G98" i="11"/>
  <c r="E98" i="11"/>
  <c r="D98" i="11"/>
  <c r="F98" i="11" s="1"/>
  <c r="C98" i="11"/>
  <c r="Q97" i="11"/>
  <c r="P97" i="11"/>
  <c r="O97" i="11"/>
  <c r="R97" i="11" s="1"/>
  <c r="M97" i="11"/>
  <c r="L97" i="11"/>
  <c r="K97" i="11"/>
  <c r="N97" i="11" s="1"/>
  <c r="I97" i="11"/>
  <c r="H97" i="11"/>
  <c r="G97" i="11"/>
  <c r="E97" i="11"/>
  <c r="D97" i="11"/>
  <c r="C97" i="11"/>
  <c r="Q96" i="11"/>
  <c r="P96" i="11"/>
  <c r="O96" i="11"/>
  <c r="M96" i="11"/>
  <c r="L96" i="11"/>
  <c r="K96" i="11"/>
  <c r="I96" i="11"/>
  <c r="H96" i="11"/>
  <c r="G96" i="11"/>
  <c r="E96" i="11"/>
  <c r="D96" i="11"/>
  <c r="F96" i="11" s="1"/>
  <c r="C96" i="11"/>
  <c r="R95" i="11"/>
  <c r="N95" i="11"/>
  <c r="J95" i="11"/>
  <c r="F95" i="11"/>
  <c r="R94" i="11"/>
  <c r="N94" i="11"/>
  <c r="J94" i="11"/>
  <c r="F94" i="11"/>
  <c r="R93" i="11"/>
  <c r="N93" i="11"/>
  <c r="J93" i="11"/>
  <c r="F93" i="11"/>
  <c r="R92" i="11"/>
  <c r="N92" i="11"/>
  <c r="J92" i="11"/>
  <c r="F92" i="11"/>
  <c r="R91" i="11"/>
  <c r="N91" i="11"/>
  <c r="J91" i="11"/>
  <c r="F91" i="11"/>
  <c r="Q90" i="11"/>
  <c r="P90" i="11"/>
  <c r="R90" i="11" s="1"/>
  <c r="O90" i="11"/>
  <c r="M90" i="11"/>
  <c r="L90" i="11"/>
  <c r="N90" i="11" s="1"/>
  <c r="K90" i="11"/>
  <c r="I90" i="11"/>
  <c r="H90" i="11"/>
  <c r="J90" i="11" s="1"/>
  <c r="G90" i="11"/>
  <c r="E90" i="11"/>
  <c r="D90" i="11"/>
  <c r="F90" i="11" s="1"/>
  <c r="C90" i="11"/>
  <c r="R89" i="11"/>
  <c r="N89" i="11"/>
  <c r="J89" i="11"/>
  <c r="F89" i="11"/>
  <c r="R88" i="11"/>
  <c r="N88" i="11"/>
  <c r="J88" i="11"/>
  <c r="F88" i="11"/>
  <c r="R87" i="11"/>
  <c r="N87" i="11"/>
  <c r="J87" i="11"/>
  <c r="F87" i="11"/>
  <c r="R86" i="11"/>
  <c r="N86" i="11"/>
  <c r="J86" i="11"/>
  <c r="F86" i="11"/>
  <c r="R85" i="11"/>
  <c r="N85" i="11"/>
  <c r="J85" i="11"/>
  <c r="F85" i="11"/>
  <c r="Q84" i="11"/>
  <c r="P84" i="11"/>
  <c r="O84" i="11"/>
  <c r="O83" i="11" s="1"/>
  <c r="O104" i="11" s="1"/>
  <c r="M84" i="11"/>
  <c r="L84" i="11"/>
  <c r="K84" i="11"/>
  <c r="K83" i="11" s="1"/>
  <c r="K104" i="11" s="1"/>
  <c r="I84" i="11"/>
  <c r="I83" i="11" s="1"/>
  <c r="H84" i="11"/>
  <c r="G84" i="11"/>
  <c r="E84" i="11"/>
  <c r="D84" i="11"/>
  <c r="C84" i="11"/>
  <c r="Q83" i="11"/>
  <c r="M83" i="11"/>
  <c r="G83" i="11"/>
  <c r="G104" i="11" s="1"/>
  <c r="E83" i="11"/>
  <c r="C83" i="11"/>
  <c r="C104" i="11" s="1"/>
  <c r="R82" i="11"/>
  <c r="Q82" i="11"/>
  <c r="P82" i="11"/>
  <c r="O82" i="11"/>
  <c r="N82" i="11"/>
  <c r="M82" i="11"/>
  <c r="L82" i="11"/>
  <c r="K82" i="11"/>
  <c r="J82" i="11"/>
  <c r="I82" i="11"/>
  <c r="H82" i="11"/>
  <c r="G82" i="11"/>
  <c r="F82" i="11"/>
  <c r="E82" i="11"/>
  <c r="D82" i="11"/>
  <c r="C82" i="11"/>
  <c r="R80" i="11"/>
  <c r="Q80" i="11"/>
  <c r="P80" i="11"/>
  <c r="O80" i="11"/>
  <c r="N80" i="11"/>
  <c r="M80" i="11"/>
  <c r="L80" i="11"/>
  <c r="K80" i="11"/>
  <c r="J80" i="11"/>
  <c r="I80" i="11"/>
  <c r="H80" i="11"/>
  <c r="G80" i="11"/>
  <c r="F80" i="11"/>
  <c r="E80" i="11"/>
  <c r="D80" i="11"/>
  <c r="C80" i="11"/>
  <c r="R78" i="11"/>
  <c r="Q78" i="11"/>
  <c r="P78" i="11"/>
  <c r="O78" i="11"/>
  <c r="N78" i="11"/>
  <c r="M78" i="11"/>
  <c r="L78" i="11"/>
  <c r="K78" i="11"/>
  <c r="J78" i="11"/>
  <c r="I78" i="11"/>
  <c r="H78" i="11"/>
  <c r="G78" i="11"/>
  <c r="F78" i="11"/>
  <c r="E78" i="11"/>
  <c r="D78" i="11"/>
  <c r="C78" i="11"/>
  <c r="Q77" i="11"/>
  <c r="P77" i="11"/>
  <c r="O77" i="11"/>
  <c r="R77" i="11" s="1"/>
  <c r="M77" i="11"/>
  <c r="L77" i="11"/>
  <c r="K77" i="11"/>
  <c r="I77" i="11"/>
  <c r="H77" i="11"/>
  <c r="G77" i="11"/>
  <c r="E77" i="11"/>
  <c r="D77" i="11"/>
  <c r="C77" i="11"/>
  <c r="Q76" i="11"/>
  <c r="P76" i="11"/>
  <c r="O76" i="11"/>
  <c r="M76" i="11"/>
  <c r="L76" i="11"/>
  <c r="N76" i="11" s="1"/>
  <c r="K76" i="11"/>
  <c r="I76" i="11"/>
  <c r="H76" i="11"/>
  <c r="G76" i="11"/>
  <c r="E76" i="11"/>
  <c r="D76" i="11"/>
  <c r="F76" i="11" s="1"/>
  <c r="C76" i="11"/>
  <c r="Q75" i="11"/>
  <c r="P75" i="11"/>
  <c r="O75" i="11"/>
  <c r="M75" i="11"/>
  <c r="L75" i="11"/>
  <c r="K75" i="11"/>
  <c r="I75" i="11"/>
  <c r="J75" i="11" s="1"/>
  <c r="H75" i="11"/>
  <c r="G75" i="11"/>
  <c r="E75" i="11"/>
  <c r="D75" i="11"/>
  <c r="C75" i="11"/>
  <c r="Q74" i="11"/>
  <c r="P74" i="11"/>
  <c r="R74" i="11" s="1"/>
  <c r="O74" i="11"/>
  <c r="M74" i="11"/>
  <c r="L74" i="11"/>
  <c r="N74" i="11" s="1"/>
  <c r="K74" i="11"/>
  <c r="I74" i="11"/>
  <c r="H74" i="11"/>
  <c r="J74" i="11" s="1"/>
  <c r="G74" i="11"/>
  <c r="E74" i="11"/>
  <c r="D74" i="11"/>
  <c r="F74" i="11" s="1"/>
  <c r="C74" i="11"/>
  <c r="Q73" i="11"/>
  <c r="P73" i="11"/>
  <c r="O73" i="11"/>
  <c r="R73" i="11" s="1"/>
  <c r="M73" i="11"/>
  <c r="L73" i="11"/>
  <c r="K73" i="11"/>
  <c r="I73" i="11"/>
  <c r="H73" i="11"/>
  <c r="G73" i="11"/>
  <c r="E73" i="11"/>
  <c r="D73" i="11"/>
  <c r="C73" i="11"/>
  <c r="Q72" i="11"/>
  <c r="P72" i="11"/>
  <c r="O72" i="11"/>
  <c r="M72" i="11"/>
  <c r="L72" i="11"/>
  <c r="N72" i="11" s="1"/>
  <c r="K72" i="11"/>
  <c r="I72" i="11"/>
  <c r="H72" i="11"/>
  <c r="G72" i="11"/>
  <c r="E72" i="11"/>
  <c r="D72" i="11"/>
  <c r="F72" i="11" s="1"/>
  <c r="C72" i="11"/>
  <c r="Q71" i="11"/>
  <c r="P71" i="11"/>
  <c r="O71" i="11"/>
  <c r="M71" i="11"/>
  <c r="L71" i="11"/>
  <c r="K71" i="11"/>
  <c r="I71" i="11"/>
  <c r="J71" i="11" s="1"/>
  <c r="H71" i="11"/>
  <c r="G71" i="11"/>
  <c r="E71" i="11"/>
  <c r="D71" i="11"/>
  <c r="C71" i="11"/>
  <c r="R70" i="11"/>
  <c r="N70" i="11"/>
  <c r="J70" i="11"/>
  <c r="F70" i="11"/>
  <c r="R69" i="11"/>
  <c r="N69" i="11"/>
  <c r="J69" i="11"/>
  <c r="F69" i="11"/>
  <c r="R68" i="11"/>
  <c r="N68" i="11"/>
  <c r="J68" i="11"/>
  <c r="F68" i="11"/>
  <c r="R67" i="11"/>
  <c r="N67" i="11"/>
  <c r="J67" i="11"/>
  <c r="F67" i="11"/>
  <c r="R66" i="11"/>
  <c r="N66" i="11"/>
  <c r="J66" i="11"/>
  <c r="F66" i="11"/>
  <c r="Q65" i="11"/>
  <c r="P65" i="11"/>
  <c r="O65" i="11"/>
  <c r="M65" i="11"/>
  <c r="L65" i="11"/>
  <c r="K65" i="11"/>
  <c r="I65" i="11"/>
  <c r="H65" i="11"/>
  <c r="G65" i="11"/>
  <c r="E65" i="11"/>
  <c r="D65" i="11"/>
  <c r="C65" i="11"/>
  <c r="R64" i="11"/>
  <c r="N64" i="11"/>
  <c r="J64" i="11"/>
  <c r="F64" i="11"/>
  <c r="R63" i="11"/>
  <c r="N63" i="11"/>
  <c r="J63" i="11"/>
  <c r="F63" i="11"/>
  <c r="R62" i="11"/>
  <c r="N62" i="11"/>
  <c r="J62" i="11"/>
  <c r="F62" i="11"/>
  <c r="R61" i="11"/>
  <c r="N61" i="11"/>
  <c r="J61" i="11"/>
  <c r="F61" i="11"/>
  <c r="R60" i="11"/>
  <c r="N60" i="11"/>
  <c r="J60" i="11"/>
  <c r="F60" i="11"/>
  <c r="Q59" i="11"/>
  <c r="P59" i="11"/>
  <c r="O59" i="11"/>
  <c r="M59" i="11"/>
  <c r="L59" i="11"/>
  <c r="K59" i="11"/>
  <c r="I59" i="11"/>
  <c r="H59" i="11"/>
  <c r="G59" i="11"/>
  <c r="E59" i="11"/>
  <c r="D59" i="11"/>
  <c r="C59" i="11"/>
  <c r="R57" i="11"/>
  <c r="Q57" i="11"/>
  <c r="P57" i="11"/>
  <c r="O57" i="11"/>
  <c r="N57" i="11"/>
  <c r="M57" i="11"/>
  <c r="L57" i="11"/>
  <c r="K57" i="11"/>
  <c r="J57" i="11"/>
  <c r="I57" i="11"/>
  <c r="H57" i="11"/>
  <c r="G57" i="11"/>
  <c r="F57" i="11"/>
  <c r="E57" i="11"/>
  <c r="D57" i="11"/>
  <c r="C57" i="11"/>
  <c r="R55" i="11"/>
  <c r="Q55" i="11"/>
  <c r="P55" i="11"/>
  <c r="O55" i="11"/>
  <c r="N55" i="11"/>
  <c r="M55" i="11"/>
  <c r="L55" i="11"/>
  <c r="K55" i="11"/>
  <c r="J55" i="11"/>
  <c r="I55" i="11"/>
  <c r="H55" i="11"/>
  <c r="G55" i="11"/>
  <c r="F55" i="11"/>
  <c r="E55" i="11"/>
  <c r="D55" i="11"/>
  <c r="C55" i="11"/>
  <c r="R53" i="11"/>
  <c r="Q53" i="11"/>
  <c r="P53" i="11"/>
  <c r="O53" i="11"/>
  <c r="N53" i="11"/>
  <c r="M53" i="11"/>
  <c r="L53" i="11"/>
  <c r="K53" i="11"/>
  <c r="J53" i="11"/>
  <c r="I53" i="11"/>
  <c r="H53" i="11"/>
  <c r="G53" i="11"/>
  <c r="F53" i="11"/>
  <c r="E53" i="11"/>
  <c r="D53" i="11"/>
  <c r="C53" i="11"/>
  <c r="Q52" i="11"/>
  <c r="P52" i="11"/>
  <c r="O52" i="11"/>
  <c r="R52" i="11" s="1"/>
  <c r="M52" i="11"/>
  <c r="L52" i="11"/>
  <c r="K52" i="11"/>
  <c r="I52" i="11"/>
  <c r="H52" i="11"/>
  <c r="G52" i="11"/>
  <c r="E52" i="11"/>
  <c r="D52" i="11"/>
  <c r="C52" i="11"/>
  <c r="Q51" i="11"/>
  <c r="P51" i="11"/>
  <c r="R51" i="11" s="1"/>
  <c r="O51" i="11"/>
  <c r="M51" i="11"/>
  <c r="L51" i="11"/>
  <c r="N51" i="11" s="1"/>
  <c r="K51" i="11"/>
  <c r="I51" i="11"/>
  <c r="H51" i="11"/>
  <c r="J51" i="11" s="1"/>
  <c r="G51" i="11"/>
  <c r="E51" i="11"/>
  <c r="D51" i="11"/>
  <c r="F51" i="11" s="1"/>
  <c r="C51" i="11"/>
  <c r="Q50" i="11"/>
  <c r="P50" i="11"/>
  <c r="O50" i="11"/>
  <c r="R50" i="11" s="1"/>
  <c r="M50" i="11"/>
  <c r="L50" i="11"/>
  <c r="K50" i="11"/>
  <c r="I50" i="11"/>
  <c r="H50" i="11"/>
  <c r="G50" i="11"/>
  <c r="E50" i="11"/>
  <c r="D50" i="11"/>
  <c r="C50" i="11"/>
  <c r="Q49" i="11"/>
  <c r="P49" i="11"/>
  <c r="O49" i="11"/>
  <c r="R49" i="11" s="1"/>
  <c r="M49" i="11"/>
  <c r="L49" i="11"/>
  <c r="K49" i="11"/>
  <c r="I49" i="11"/>
  <c r="H49" i="11"/>
  <c r="G49" i="11"/>
  <c r="E49" i="11"/>
  <c r="D49" i="11"/>
  <c r="C49" i="11"/>
  <c r="Q48" i="11"/>
  <c r="P48" i="11"/>
  <c r="O48" i="11"/>
  <c r="R48" i="11" s="1"/>
  <c r="M48" i="11"/>
  <c r="L48" i="11"/>
  <c r="K48" i="11"/>
  <c r="I48" i="11"/>
  <c r="H48" i="11"/>
  <c r="G48" i="11"/>
  <c r="E48" i="11"/>
  <c r="D48" i="11"/>
  <c r="C48" i="11"/>
  <c r="Q47" i="11"/>
  <c r="P47" i="11"/>
  <c r="R47" i="11" s="1"/>
  <c r="O47" i="11"/>
  <c r="M47" i="11"/>
  <c r="L47" i="11"/>
  <c r="N47" i="11" s="1"/>
  <c r="K47" i="11"/>
  <c r="I47" i="11"/>
  <c r="H47" i="11"/>
  <c r="J47" i="11" s="1"/>
  <c r="G47" i="11"/>
  <c r="E47" i="11"/>
  <c r="D47" i="11"/>
  <c r="F47" i="11" s="1"/>
  <c r="C47" i="11"/>
  <c r="Q46" i="11"/>
  <c r="P46" i="11"/>
  <c r="O46" i="11"/>
  <c r="R46" i="11" s="1"/>
  <c r="M46" i="11"/>
  <c r="L46" i="11"/>
  <c r="K46" i="11"/>
  <c r="I46" i="11"/>
  <c r="H46" i="11"/>
  <c r="G46" i="11"/>
  <c r="E46" i="11"/>
  <c r="D46" i="11"/>
  <c r="C46" i="11"/>
  <c r="R45" i="11"/>
  <c r="N45" i="11"/>
  <c r="J45" i="11"/>
  <c r="F45" i="11"/>
  <c r="R44" i="11"/>
  <c r="N44" i="11"/>
  <c r="J44" i="11"/>
  <c r="F44" i="11"/>
  <c r="R43" i="11"/>
  <c r="N43" i="11"/>
  <c r="J43" i="11"/>
  <c r="F43" i="11"/>
  <c r="R42" i="11"/>
  <c r="N42" i="11"/>
  <c r="J42" i="11"/>
  <c r="F42" i="11"/>
  <c r="R41" i="11"/>
  <c r="N41" i="11"/>
  <c r="J41" i="11"/>
  <c r="F41" i="11"/>
  <c r="Q40" i="11"/>
  <c r="P40" i="11"/>
  <c r="O40" i="11"/>
  <c r="R40" i="11" s="1"/>
  <c r="M40" i="11"/>
  <c r="L40" i="11"/>
  <c r="K40" i="11"/>
  <c r="N40" i="11" s="1"/>
  <c r="I40" i="11"/>
  <c r="H40" i="11"/>
  <c r="G40" i="11"/>
  <c r="E40" i="11"/>
  <c r="D40" i="11"/>
  <c r="C40" i="11"/>
  <c r="R39" i="11"/>
  <c r="N39" i="11"/>
  <c r="J39" i="11"/>
  <c r="F39" i="11"/>
  <c r="R38" i="11"/>
  <c r="N38" i="11"/>
  <c r="J38" i="11"/>
  <c r="F38" i="11"/>
  <c r="R37" i="11"/>
  <c r="N37" i="11"/>
  <c r="J37" i="11"/>
  <c r="F37" i="11"/>
  <c r="R36" i="11"/>
  <c r="N36" i="11"/>
  <c r="J36" i="11"/>
  <c r="F36" i="11"/>
  <c r="R35" i="11"/>
  <c r="N35" i="11"/>
  <c r="J35" i="11"/>
  <c r="F35" i="11"/>
  <c r="Q34" i="11"/>
  <c r="Q33" i="11" s="1"/>
  <c r="P34" i="11"/>
  <c r="O34" i="11"/>
  <c r="R34" i="11" s="1"/>
  <c r="M34" i="11"/>
  <c r="M33" i="11" s="1"/>
  <c r="L34" i="11"/>
  <c r="K34" i="11"/>
  <c r="I34" i="11"/>
  <c r="I33" i="11" s="1"/>
  <c r="H34" i="11"/>
  <c r="G34" i="11"/>
  <c r="E34" i="11"/>
  <c r="E33" i="11" s="1"/>
  <c r="D34" i="11"/>
  <c r="D33" i="11" s="1"/>
  <c r="D56" i="11" s="1"/>
  <c r="C34" i="11"/>
  <c r="P33" i="11"/>
  <c r="P54" i="11" s="1"/>
  <c r="L33" i="11"/>
  <c r="L54" i="11" s="1"/>
  <c r="H33" i="11"/>
  <c r="H54" i="11" s="1"/>
  <c r="R32" i="11"/>
  <c r="Q32" i="11"/>
  <c r="P32" i="11"/>
  <c r="O32" i="11"/>
  <c r="N32" i="11"/>
  <c r="M32" i="11"/>
  <c r="L32" i="11"/>
  <c r="K32" i="11"/>
  <c r="J32" i="11"/>
  <c r="I32" i="11"/>
  <c r="H32" i="11"/>
  <c r="G32" i="11"/>
  <c r="F32" i="11"/>
  <c r="E32" i="11"/>
  <c r="D32" i="11"/>
  <c r="C32" i="11"/>
  <c r="R30" i="11"/>
  <c r="Q30" i="11"/>
  <c r="P30" i="11"/>
  <c r="O30" i="11"/>
  <c r="N30" i="11"/>
  <c r="M30" i="11"/>
  <c r="L30" i="11"/>
  <c r="K30" i="11"/>
  <c r="J30" i="11"/>
  <c r="I30" i="11"/>
  <c r="H30" i="11"/>
  <c r="G30" i="11"/>
  <c r="F30" i="11"/>
  <c r="E30" i="11"/>
  <c r="D30" i="11"/>
  <c r="C30" i="11"/>
  <c r="R28" i="11"/>
  <c r="Q28" i="11"/>
  <c r="P28" i="11"/>
  <c r="O28" i="11"/>
  <c r="N28" i="11"/>
  <c r="M28" i="11"/>
  <c r="L28" i="11"/>
  <c r="K28" i="11"/>
  <c r="J28" i="11"/>
  <c r="I28" i="11"/>
  <c r="H28" i="11"/>
  <c r="G28" i="11"/>
  <c r="F28" i="11"/>
  <c r="E28" i="11"/>
  <c r="D28" i="11"/>
  <c r="C28" i="11"/>
  <c r="Q27" i="11"/>
  <c r="P27" i="11"/>
  <c r="O27" i="11"/>
  <c r="M27" i="11"/>
  <c r="L27" i="11"/>
  <c r="K27" i="11"/>
  <c r="I27" i="11"/>
  <c r="J27" i="11" s="1"/>
  <c r="H27" i="11"/>
  <c r="G27" i="11"/>
  <c r="E27" i="11"/>
  <c r="D27" i="11"/>
  <c r="C27" i="11"/>
  <c r="Q26" i="11"/>
  <c r="P26" i="11"/>
  <c r="R26" i="11" s="1"/>
  <c r="O26" i="11"/>
  <c r="M26" i="11"/>
  <c r="L26" i="11"/>
  <c r="N26" i="11" s="1"/>
  <c r="K26" i="11"/>
  <c r="I26" i="11"/>
  <c r="H26" i="11"/>
  <c r="J26" i="11" s="1"/>
  <c r="G26" i="11"/>
  <c r="E26" i="11"/>
  <c r="D26" i="11"/>
  <c r="F26" i="11" s="1"/>
  <c r="C26" i="11"/>
  <c r="Q25" i="11"/>
  <c r="P25" i="11"/>
  <c r="O25" i="11"/>
  <c r="R25" i="11" s="1"/>
  <c r="M25" i="11"/>
  <c r="L25" i="11"/>
  <c r="K25" i="11"/>
  <c r="I25" i="11"/>
  <c r="H25" i="11"/>
  <c r="G25" i="11"/>
  <c r="E25" i="11"/>
  <c r="D25" i="11"/>
  <c r="C25" i="11"/>
  <c r="Q24" i="11"/>
  <c r="P24" i="11"/>
  <c r="O24" i="11"/>
  <c r="R24" i="11" s="1"/>
  <c r="M24" i="11"/>
  <c r="L24" i="11"/>
  <c r="K24" i="11"/>
  <c r="I24" i="11"/>
  <c r="H24" i="11"/>
  <c r="G24" i="11"/>
  <c r="E24" i="11"/>
  <c r="D24" i="11"/>
  <c r="C24" i="11"/>
  <c r="Q23" i="11"/>
  <c r="P23" i="11"/>
  <c r="O23" i="11"/>
  <c r="M23" i="11"/>
  <c r="L23" i="11"/>
  <c r="K23" i="11"/>
  <c r="I23" i="11"/>
  <c r="J23" i="11" s="1"/>
  <c r="H23" i="11"/>
  <c r="G23" i="11"/>
  <c r="E23" i="11"/>
  <c r="D23" i="11"/>
  <c r="C23" i="11"/>
  <c r="Q22" i="11"/>
  <c r="P22" i="11"/>
  <c r="R22" i="11" s="1"/>
  <c r="O22" i="11"/>
  <c r="M22" i="11"/>
  <c r="L22" i="11"/>
  <c r="N22" i="11" s="1"/>
  <c r="K22" i="11"/>
  <c r="I22" i="11"/>
  <c r="H22" i="11"/>
  <c r="J22" i="11" s="1"/>
  <c r="G22" i="11"/>
  <c r="E22" i="11"/>
  <c r="D22" i="11"/>
  <c r="F22" i="11" s="1"/>
  <c r="C22" i="11"/>
  <c r="Q21" i="11"/>
  <c r="P21" i="11"/>
  <c r="O21" i="11"/>
  <c r="R21" i="11" s="1"/>
  <c r="M21" i="11"/>
  <c r="L21" i="11"/>
  <c r="K21" i="11"/>
  <c r="I21" i="11"/>
  <c r="H21" i="11"/>
  <c r="G21" i="11"/>
  <c r="E21" i="11"/>
  <c r="D21" i="11"/>
  <c r="C21" i="11"/>
  <c r="R20" i="11"/>
  <c r="N20" i="11"/>
  <c r="J20" i="11"/>
  <c r="F20" i="11"/>
  <c r="R19" i="11"/>
  <c r="N19" i="11"/>
  <c r="J19" i="11"/>
  <c r="F19" i="11"/>
  <c r="R18" i="11"/>
  <c r="N18" i="11"/>
  <c r="J18" i="11"/>
  <c r="F18" i="11"/>
  <c r="R17" i="11"/>
  <c r="N17" i="11"/>
  <c r="J17" i="11"/>
  <c r="F17" i="11"/>
  <c r="R16" i="11"/>
  <c r="N16" i="11"/>
  <c r="J16" i="11"/>
  <c r="F16" i="11"/>
  <c r="Q15" i="11"/>
  <c r="P15" i="11"/>
  <c r="O15" i="11"/>
  <c r="M15" i="11"/>
  <c r="L15" i="11"/>
  <c r="K15" i="11"/>
  <c r="I15" i="11"/>
  <c r="H15" i="11"/>
  <c r="G15" i="11"/>
  <c r="E15" i="11"/>
  <c r="D15" i="11"/>
  <c r="C15" i="11"/>
  <c r="R14" i="11"/>
  <c r="N14" i="11"/>
  <c r="J14" i="11"/>
  <c r="F14" i="11"/>
  <c r="R13" i="11"/>
  <c r="N13" i="11"/>
  <c r="J13" i="11"/>
  <c r="F13" i="11"/>
  <c r="R12" i="11"/>
  <c r="N12" i="11"/>
  <c r="J12" i="11"/>
  <c r="F12" i="11"/>
  <c r="R11" i="11"/>
  <c r="N11" i="11"/>
  <c r="J11" i="11"/>
  <c r="F11" i="11"/>
  <c r="R10" i="11"/>
  <c r="N10" i="11"/>
  <c r="J10" i="11"/>
  <c r="F10" i="11"/>
  <c r="Q9" i="11"/>
  <c r="P9" i="11"/>
  <c r="P8" i="11" s="1"/>
  <c r="O9" i="11"/>
  <c r="M9" i="11"/>
  <c r="L9" i="11"/>
  <c r="K9" i="11"/>
  <c r="I9" i="11"/>
  <c r="H9" i="11"/>
  <c r="H8" i="11" s="1"/>
  <c r="G9" i="11"/>
  <c r="E9" i="11"/>
  <c r="D9" i="11"/>
  <c r="C9" i="11"/>
  <c r="L8" i="11"/>
  <c r="D8" i="11"/>
  <c r="R407" i="13"/>
  <c r="Q407" i="13"/>
  <c r="P407" i="13"/>
  <c r="O407" i="13"/>
  <c r="N407" i="13"/>
  <c r="M407" i="13"/>
  <c r="L407" i="13"/>
  <c r="K407" i="13"/>
  <c r="J407" i="13"/>
  <c r="I407" i="13"/>
  <c r="H407" i="13"/>
  <c r="G407" i="13"/>
  <c r="F407" i="13"/>
  <c r="E407" i="13"/>
  <c r="D407" i="13"/>
  <c r="C407" i="13"/>
  <c r="R405" i="13"/>
  <c r="Q405" i="13"/>
  <c r="P405" i="13"/>
  <c r="O405" i="13"/>
  <c r="N405" i="13"/>
  <c r="M405" i="13"/>
  <c r="L405" i="13"/>
  <c r="K405" i="13"/>
  <c r="J405" i="13"/>
  <c r="I405" i="13"/>
  <c r="H405" i="13"/>
  <c r="G405" i="13"/>
  <c r="F405" i="13"/>
  <c r="E405" i="13"/>
  <c r="D405" i="13"/>
  <c r="C405" i="13"/>
  <c r="R403" i="13"/>
  <c r="Q403" i="13"/>
  <c r="P403" i="13"/>
  <c r="O403" i="13"/>
  <c r="N403" i="13"/>
  <c r="M403" i="13"/>
  <c r="L403" i="13"/>
  <c r="K403" i="13"/>
  <c r="J403" i="13"/>
  <c r="I403" i="13"/>
  <c r="H403" i="13"/>
  <c r="G403" i="13"/>
  <c r="F403" i="13"/>
  <c r="E403" i="13"/>
  <c r="D403" i="13"/>
  <c r="C403" i="13"/>
  <c r="R382" i="13"/>
  <c r="Q382" i="13"/>
  <c r="P382" i="13"/>
  <c r="O382" i="13"/>
  <c r="N382" i="13"/>
  <c r="M382" i="13"/>
  <c r="L382" i="13"/>
  <c r="K382" i="13"/>
  <c r="J382" i="13"/>
  <c r="I382" i="13"/>
  <c r="H382" i="13"/>
  <c r="G382" i="13"/>
  <c r="F382" i="13"/>
  <c r="E382" i="13"/>
  <c r="D382" i="13"/>
  <c r="C382" i="13"/>
  <c r="R380" i="13"/>
  <c r="Q380" i="13"/>
  <c r="P380" i="13"/>
  <c r="O380" i="13"/>
  <c r="N380" i="13"/>
  <c r="M380" i="13"/>
  <c r="L380" i="13"/>
  <c r="K380" i="13"/>
  <c r="J380" i="13"/>
  <c r="I380" i="13"/>
  <c r="H380" i="13"/>
  <c r="G380" i="13"/>
  <c r="F380" i="13"/>
  <c r="E380" i="13"/>
  <c r="D380" i="13"/>
  <c r="C380" i="13"/>
  <c r="R378" i="13"/>
  <c r="Q378" i="13"/>
  <c r="P378" i="13"/>
  <c r="O378" i="13"/>
  <c r="N378" i="13"/>
  <c r="M378" i="13"/>
  <c r="L378" i="13"/>
  <c r="K378" i="13"/>
  <c r="J378" i="13"/>
  <c r="I378" i="13"/>
  <c r="H378" i="13"/>
  <c r="G378" i="13"/>
  <c r="F378" i="13"/>
  <c r="E378" i="13"/>
  <c r="D378" i="13"/>
  <c r="C378" i="13"/>
  <c r="Q377" i="13"/>
  <c r="P377" i="13"/>
  <c r="O377" i="13"/>
  <c r="R377" i="13" s="1"/>
  <c r="M377" i="13"/>
  <c r="L377" i="13"/>
  <c r="K377" i="13"/>
  <c r="I377" i="13"/>
  <c r="H377" i="13"/>
  <c r="G377" i="13"/>
  <c r="E377" i="13"/>
  <c r="D377" i="13"/>
  <c r="C377" i="13"/>
  <c r="Q376" i="13"/>
  <c r="P376" i="13"/>
  <c r="R376" i="13" s="1"/>
  <c r="O376" i="13"/>
  <c r="M376" i="13"/>
  <c r="L376" i="13"/>
  <c r="N376" i="13" s="1"/>
  <c r="K376" i="13"/>
  <c r="I376" i="13"/>
  <c r="H376" i="13"/>
  <c r="J376" i="13" s="1"/>
  <c r="G376" i="13"/>
  <c r="E376" i="13"/>
  <c r="D376" i="13"/>
  <c r="F376" i="13" s="1"/>
  <c r="C376" i="13"/>
  <c r="Q375" i="13"/>
  <c r="P375" i="13"/>
  <c r="O375" i="13"/>
  <c r="R375" i="13" s="1"/>
  <c r="M375" i="13"/>
  <c r="L375" i="13"/>
  <c r="K375" i="13"/>
  <c r="I375" i="13"/>
  <c r="H375" i="13"/>
  <c r="G375" i="13"/>
  <c r="E375" i="13"/>
  <c r="D375" i="13"/>
  <c r="C375" i="13"/>
  <c r="Q374" i="13"/>
  <c r="P374" i="13"/>
  <c r="O374" i="13"/>
  <c r="R374" i="13" s="1"/>
  <c r="M374" i="13"/>
  <c r="L374" i="13"/>
  <c r="K374" i="13"/>
  <c r="I374" i="13"/>
  <c r="H374" i="13"/>
  <c r="G374" i="13"/>
  <c r="E374" i="13"/>
  <c r="D374" i="13"/>
  <c r="C374" i="13"/>
  <c r="Q373" i="13"/>
  <c r="P373" i="13"/>
  <c r="O373" i="13"/>
  <c r="R373" i="13" s="1"/>
  <c r="M373" i="13"/>
  <c r="L373" i="13"/>
  <c r="K373" i="13"/>
  <c r="I373" i="13"/>
  <c r="H373" i="13"/>
  <c r="G373" i="13"/>
  <c r="E373" i="13"/>
  <c r="D373" i="13"/>
  <c r="C373" i="13"/>
  <c r="Q372" i="13"/>
  <c r="P372" i="13"/>
  <c r="R372" i="13" s="1"/>
  <c r="O372" i="13"/>
  <c r="M372" i="13"/>
  <c r="L372" i="13"/>
  <c r="N372" i="13" s="1"/>
  <c r="K372" i="13"/>
  <c r="I372" i="13"/>
  <c r="H372" i="13"/>
  <c r="J372" i="13" s="1"/>
  <c r="G372" i="13"/>
  <c r="E372" i="13"/>
  <c r="D372" i="13"/>
  <c r="F372" i="13" s="1"/>
  <c r="C372" i="13"/>
  <c r="Q371" i="13"/>
  <c r="P371" i="13"/>
  <c r="O371" i="13"/>
  <c r="R371" i="13" s="1"/>
  <c r="M371" i="13"/>
  <c r="L371" i="13"/>
  <c r="K371" i="13"/>
  <c r="I371" i="13"/>
  <c r="H371" i="13"/>
  <c r="G371" i="13"/>
  <c r="E371" i="13"/>
  <c r="D371" i="13"/>
  <c r="C371" i="13"/>
  <c r="R370" i="13"/>
  <c r="N370" i="13"/>
  <c r="J370" i="13"/>
  <c r="F370" i="13"/>
  <c r="R369" i="13"/>
  <c r="N369" i="13"/>
  <c r="J369" i="13"/>
  <c r="F369" i="13"/>
  <c r="R368" i="13"/>
  <c r="N368" i="13"/>
  <c r="J368" i="13"/>
  <c r="F368" i="13"/>
  <c r="R367" i="13"/>
  <c r="N367" i="13"/>
  <c r="J367" i="13"/>
  <c r="F367" i="13"/>
  <c r="R366" i="13"/>
  <c r="N366" i="13"/>
  <c r="J366" i="13"/>
  <c r="F366" i="13"/>
  <c r="Q365" i="13"/>
  <c r="P365" i="13"/>
  <c r="O365" i="13"/>
  <c r="M365" i="13"/>
  <c r="L365" i="13"/>
  <c r="K365" i="13"/>
  <c r="I365" i="13"/>
  <c r="H365" i="13"/>
  <c r="G365" i="13"/>
  <c r="E365" i="13"/>
  <c r="D365" i="13"/>
  <c r="C365" i="13"/>
  <c r="R364" i="13"/>
  <c r="N364" i="13"/>
  <c r="J364" i="13"/>
  <c r="F364" i="13"/>
  <c r="R363" i="13"/>
  <c r="N363" i="13"/>
  <c r="J363" i="13"/>
  <c r="F363" i="13"/>
  <c r="R362" i="13"/>
  <c r="N362" i="13"/>
  <c r="J362" i="13"/>
  <c r="F362" i="13"/>
  <c r="R361" i="13"/>
  <c r="N361" i="13"/>
  <c r="J361" i="13"/>
  <c r="F361" i="13"/>
  <c r="R360" i="13"/>
  <c r="N360" i="13"/>
  <c r="J360" i="13"/>
  <c r="F360" i="13"/>
  <c r="Q359" i="13"/>
  <c r="P359" i="13"/>
  <c r="O359" i="13"/>
  <c r="M359" i="13"/>
  <c r="L359" i="13"/>
  <c r="L358" i="13" s="1"/>
  <c r="K359" i="13"/>
  <c r="I359" i="13"/>
  <c r="H359" i="13"/>
  <c r="G359" i="13"/>
  <c r="E359" i="13"/>
  <c r="D359" i="13"/>
  <c r="D358" i="13" s="1"/>
  <c r="C359" i="13"/>
  <c r="P358" i="13"/>
  <c r="H358" i="13"/>
  <c r="R357" i="13"/>
  <c r="Q357" i="13"/>
  <c r="P357" i="13"/>
  <c r="O357" i="13"/>
  <c r="N357" i="13"/>
  <c r="M357" i="13"/>
  <c r="L357" i="13"/>
  <c r="K357" i="13"/>
  <c r="J357" i="13"/>
  <c r="I357" i="13"/>
  <c r="H357" i="13"/>
  <c r="G357" i="13"/>
  <c r="F357" i="13"/>
  <c r="E357" i="13"/>
  <c r="D357" i="13"/>
  <c r="C357" i="13"/>
  <c r="R355" i="13"/>
  <c r="Q355" i="13"/>
  <c r="P355" i="13"/>
  <c r="O355" i="13"/>
  <c r="N355" i="13"/>
  <c r="M355" i="13"/>
  <c r="L355" i="13"/>
  <c r="K355" i="13"/>
  <c r="J355" i="13"/>
  <c r="I355" i="13"/>
  <c r="H355" i="13"/>
  <c r="G355" i="13"/>
  <c r="F355" i="13"/>
  <c r="E355" i="13"/>
  <c r="D355" i="13"/>
  <c r="C355" i="13"/>
  <c r="R353" i="13"/>
  <c r="Q353" i="13"/>
  <c r="P353" i="13"/>
  <c r="O353" i="13"/>
  <c r="N353" i="13"/>
  <c r="M353" i="13"/>
  <c r="L353" i="13"/>
  <c r="K353" i="13"/>
  <c r="J353" i="13"/>
  <c r="I353" i="13"/>
  <c r="H353" i="13"/>
  <c r="G353" i="13"/>
  <c r="F353" i="13"/>
  <c r="E353" i="13"/>
  <c r="D353" i="13"/>
  <c r="C353" i="13"/>
  <c r="Q352" i="13"/>
  <c r="P352" i="13"/>
  <c r="R352" i="13" s="1"/>
  <c r="O352" i="13"/>
  <c r="M352" i="13"/>
  <c r="L352" i="13"/>
  <c r="N352" i="13" s="1"/>
  <c r="K352" i="13"/>
  <c r="I352" i="13"/>
  <c r="H352" i="13"/>
  <c r="J352" i="13" s="1"/>
  <c r="G352" i="13"/>
  <c r="E352" i="13"/>
  <c r="D352" i="13"/>
  <c r="F352" i="13" s="1"/>
  <c r="C352" i="13"/>
  <c r="Q351" i="13"/>
  <c r="P351" i="13"/>
  <c r="O351" i="13"/>
  <c r="R351" i="13" s="1"/>
  <c r="M351" i="13"/>
  <c r="L351" i="13"/>
  <c r="K351" i="13"/>
  <c r="I351" i="13"/>
  <c r="H351" i="13"/>
  <c r="G351" i="13"/>
  <c r="E351" i="13"/>
  <c r="D351" i="13"/>
  <c r="C351" i="13"/>
  <c r="Q350" i="13"/>
  <c r="P350" i="13"/>
  <c r="O350" i="13"/>
  <c r="M350" i="13"/>
  <c r="L350" i="13"/>
  <c r="N350" i="13" s="1"/>
  <c r="K350" i="13"/>
  <c r="I350" i="13"/>
  <c r="H350" i="13"/>
  <c r="G350" i="13"/>
  <c r="E350" i="13"/>
  <c r="D350" i="13"/>
  <c r="F350" i="13" s="1"/>
  <c r="C350" i="13"/>
  <c r="Q349" i="13"/>
  <c r="P349" i="13"/>
  <c r="O349" i="13"/>
  <c r="M349" i="13"/>
  <c r="L349" i="13"/>
  <c r="K349" i="13"/>
  <c r="I349" i="13"/>
  <c r="J349" i="13" s="1"/>
  <c r="H349" i="13"/>
  <c r="G349" i="13"/>
  <c r="E349" i="13"/>
  <c r="D349" i="13"/>
  <c r="C349" i="13"/>
  <c r="Q348" i="13"/>
  <c r="P348" i="13"/>
  <c r="R348" i="13" s="1"/>
  <c r="O348" i="13"/>
  <c r="M348" i="13"/>
  <c r="L348" i="13"/>
  <c r="N348" i="13" s="1"/>
  <c r="K348" i="13"/>
  <c r="I348" i="13"/>
  <c r="H348" i="13"/>
  <c r="J348" i="13" s="1"/>
  <c r="G348" i="13"/>
  <c r="E348" i="13"/>
  <c r="D348" i="13"/>
  <c r="F348" i="13" s="1"/>
  <c r="C348" i="13"/>
  <c r="Q347" i="13"/>
  <c r="P347" i="13"/>
  <c r="O347" i="13"/>
  <c r="R347" i="13" s="1"/>
  <c r="M347" i="13"/>
  <c r="L347" i="13"/>
  <c r="K347" i="13"/>
  <c r="I347" i="13"/>
  <c r="H347" i="13"/>
  <c r="G347" i="13"/>
  <c r="E347" i="13"/>
  <c r="D347" i="13"/>
  <c r="C347" i="13"/>
  <c r="Q346" i="13"/>
  <c r="P346" i="13"/>
  <c r="O346" i="13"/>
  <c r="M346" i="13"/>
  <c r="L346" i="13"/>
  <c r="N346" i="13" s="1"/>
  <c r="K346" i="13"/>
  <c r="I346" i="13"/>
  <c r="H346" i="13"/>
  <c r="G346" i="13"/>
  <c r="E346" i="13"/>
  <c r="D346" i="13"/>
  <c r="F346" i="13" s="1"/>
  <c r="C346" i="13"/>
  <c r="R345" i="13"/>
  <c r="N345" i="13"/>
  <c r="J345" i="13"/>
  <c r="F345" i="13"/>
  <c r="R344" i="13"/>
  <c r="N344" i="13"/>
  <c r="J344" i="13"/>
  <c r="F344" i="13"/>
  <c r="R343" i="13"/>
  <c r="N343" i="13"/>
  <c r="J343" i="13"/>
  <c r="F343" i="13"/>
  <c r="R342" i="13"/>
  <c r="N342" i="13"/>
  <c r="J342" i="13"/>
  <c r="F342" i="13"/>
  <c r="R341" i="13"/>
  <c r="N341" i="13"/>
  <c r="J341" i="13"/>
  <c r="F341" i="13"/>
  <c r="Q340" i="13"/>
  <c r="P340" i="13"/>
  <c r="R340" i="13" s="1"/>
  <c r="O340" i="13"/>
  <c r="M340" i="13"/>
  <c r="L340" i="13"/>
  <c r="N340" i="13" s="1"/>
  <c r="K340" i="13"/>
  <c r="I340" i="13"/>
  <c r="H340" i="13"/>
  <c r="J340" i="13" s="1"/>
  <c r="G340" i="13"/>
  <c r="E340" i="13"/>
  <c r="D340" i="13"/>
  <c r="F340" i="13" s="1"/>
  <c r="C340" i="13"/>
  <c r="R339" i="13"/>
  <c r="N339" i="13"/>
  <c r="J339" i="13"/>
  <c r="F339" i="13"/>
  <c r="R338" i="13"/>
  <c r="N338" i="13"/>
  <c r="J338" i="13"/>
  <c r="F338" i="13"/>
  <c r="R337" i="13"/>
  <c r="N337" i="13"/>
  <c r="J337" i="13"/>
  <c r="F337" i="13"/>
  <c r="R336" i="13"/>
  <c r="N336" i="13"/>
  <c r="J336" i="13"/>
  <c r="F336" i="13"/>
  <c r="R335" i="13"/>
  <c r="N335" i="13"/>
  <c r="J335" i="13"/>
  <c r="F335" i="13"/>
  <c r="Q334" i="13"/>
  <c r="P334" i="13"/>
  <c r="O334" i="13"/>
  <c r="M334" i="13"/>
  <c r="L334" i="13"/>
  <c r="K334" i="13"/>
  <c r="I334" i="13"/>
  <c r="H334" i="13"/>
  <c r="G334" i="13"/>
  <c r="E334" i="13"/>
  <c r="E333" i="13" s="1"/>
  <c r="D334" i="13"/>
  <c r="C334" i="13"/>
  <c r="Q333" i="13"/>
  <c r="M333" i="13"/>
  <c r="I333" i="13"/>
  <c r="R332" i="13"/>
  <c r="Q332" i="13"/>
  <c r="P332" i="13"/>
  <c r="O332" i="13"/>
  <c r="N332" i="13"/>
  <c r="M332" i="13"/>
  <c r="L332" i="13"/>
  <c r="K332" i="13"/>
  <c r="J332" i="13"/>
  <c r="I332" i="13"/>
  <c r="H332" i="13"/>
  <c r="G332" i="13"/>
  <c r="F332" i="13"/>
  <c r="E332" i="13"/>
  <c r="D332" i="13"/>
  <c r="C332" i="13"/>
  <c r="R330" i="13"/>
  <c r="Q330" i="13"/>
  <c r="P330" i="13"/>
  <c r="O330" i="13"/>
  <c r="N330" i="13"/>
  <c r="M330" i="13"/>
  <c r="L330" i="13"/>
  <c r="K330" i="13"/>
  <c r="J330" i="13"/>
  <c r="I330" i="13"/>
  <c r="H330" i="13"/>
  <c r="G330" i="13"/>
  <c r="F330" i="13"/>
  <c r="E330" i="13"/>
  <c r="D330" i="13"/>
  <c r="C330" i="13"/>
  <c r="R328" i="13"/>
  <c r="Q328" i="13"/>
  <c r="P328" i="13"/>
  <c r="O328" i="13"/>
  <c r="N328" i="13"/>
  <c r="M328" i="13"/>
  <c r="L328" i="13"/>
  <c r="K328" i="13"/>
  <c r="J328" i="13"/>
  <c r="I328" i="13"/>
  <c r="H328" i="13"/>
  <c r="G328" i="13"/>
  <c r="F328" i="13"/>
  <c r="E328" i="13"/>
  <c r="D328" i="13"/>
  <c r="C328" i="13"/>
  <c r="Q327" i="13"/>
  <c r="P327" i="13"/>
  <c r="O327" i="13"/>
  <c r="M327" i="13"/>
  <c r="L327" i="13"/>
  <c r="K327" i="13"/>
  <c r="I327" i="13"/>
  <c r="H327" i="13"/>
  <c r="G327" i="13"/>
  <c r="E327" i="13"/>
  <c r="D327" i="13"/>
  <c r="C327" i="13"/>
  <c r="Q326" i="13"/>
  <c r="P326" i="13"/>
  <c r="O326" i="13"/>
  <c r="M326" i="13"/>
  <c r="L326" i="13"/>
  <c r="N326" i="13" s="1"/>
  <c r="K326" i="13"/>
  <c r="I326" i="13"/>
  <c r="H326" i="13"/>
  <c r="G326" i="13"/>
  <c r="E326" i="13"/>
  <c r="D326" i="13"/>
  <c r="C326" i="13"/>
  <c r="Q325" i="13"/>
  <c r="P325" i="13"/>
  <c r="O325" i="13"/>
  <c r="M325" i="13"/>
  <c r="L325" i="13"/>
  <c r="K325" i="13"/>
  <c r="I325" i="13"/>
  <c r="J325" i="13" s="1"/>
  <c r="H325" i="13"/>
  <c r="G325" i="13"/>
  <c r="E325" i="13"/>
  <c r="D325" i="13"/>
  <c r="C325" i="13"/>
  <c r="Q324" i="13"/>
  <c r="P324" i="13"/>
  <c r="R324" i="13" s="1"/>
  <c r="O324" i="13"/>
  <c r="M324" i="13"/>
  <c r="L324" i="13"/>
  <c r="N324" i="13" s="1"/>
  <c r="K324" i="13"/>
  <c r="I324" i="13"/>
  <c r="H324" i="13"/>
  <c r="J324" i="13" s="1"/>
  <c r="G324" i="13"/>
  <c r="E324" i="13"/>
  <c r="D324" i="13"/>
  <c r="F324" i="13" s="1"/>
  <c r="C324" i="13"/>
  <c r="Q323" i="13"/>
  <c r="P323" i="13"/>
  <c r="O323" i="13"/>
  <c r="R323" i="13" s="1"/>
  <c r="M323" i="13"/>
  <c r="L323" i="13"/>
  <c r="K323" i="13"/>
  <c r="I323" i="13"/>
  <c r="H323" i="13"/>
  <c r="G323" i="13"/>
  <c r="E323" i="13"/>
  <c r="D323" i="13"/>
  <c r="C323" i="13"/>
  <c r="Q322" i="13"/>
  <c r="P322" i="13"/>
  <c r="O322" i="13"/>
  <c r="M322" i="13"/>
  <c r="L322" i="13"/>
  <c r="K322" i="13"/>
  <c r="I322" i="13"/>
  <c r="H322" i="13"/>
  <c r="G322" i="13"/>
  <c r="E322" i="13"/>
  <c r="D322" i="13"/>
  <c r="F322" i="13" s="1"/>
  <c r="C322" i="13"/>
  <c r="Q321" i="13"/>
  <c r="P321" i="13"/>
  <c r="O321" i="13"/>
  <c r="M321" i="13"/>
  <c r="L321" i="13"/>
  <c r="K321" i="13"/>
  <c r="I321" i="13"/>
  <c r="J321" i="13" s="1"/>
  <c r="H321" i="13"/>
  <c r="G321" i="13"/>
  <c r="E321" i="13"/>
  <c r="D321" i="13"/>
  <c r="C321" i="13"/>
  <c r="R320" i="13"/>
  <c r="N320" i="13"/>
  <c r="J320" i="13"/>
  <c r="F320" i="13"/>
  <c r="R319" i="13"/>
  <c r="N319" i="13"/>
  <c r="J319" i="13"/>
  <c r="F319" i="13"/>
  <c r="R318" i="13"/>
  <c r="N318" i="13"/>
  <c r="J318" i="13"/>
  <c r="F318" i="13"/>
  <c r="R317" i="13"/>
  <c r="N317" i="13"/>
  <c r="J317" i="13"/>
  <c r="F317" i="13"/>
  <c r="R316" i="13"/>
  <c r="N316" i="13"/>
  <c r="J316" i="13"/>
  <c r="F316" i="13"/>
  <c r="Q315" i="13"/>
  <c r="P315" i="13"/>
  <c r="O315" i="13"/>
  <c r="R315" i="13" s="1"/>
  <c r="M315" i="13"/>
  <c r="L315" i="13"/>
  <c r="K315" i="13"/>
  <c r="I315" i="13"/>
  <c r="H315" i="13"/>
  <c r="G315" i="13"/>
  <c r="E315" i="13"/>
  <c r="D315" i="13"/>
  <c r="C315" i="13"/>
  <c r="R314" i="13"/>
  <c r="N314" i="13"/>
  <c r="J314" i="13"/>
  <c r="F314" i="13"/>
  <c r="R313" i="13"/>
  <c r="N313" i="13"/>
  <c r="J313" i="13"/>
  <c r="F313" i="13"/>
  <c r="R312" i="13"/>
  <c r="N312" i="13"/>
  <c r="J312" i="13"/>
  <c r="F312" i="13"/>
  <c r="R311" i="13"/>
  <c r="N311" i="13"/>
  <c r="J311" i="13"/>
  <c r="F311" i="13"/>
  <c r="R310" i="13"/>
  <c r="N310" i="13"/>
  <c r="J310" i="13"/>
  <c r="F310" i="13"/>
  <c r="Q309" i="13"/>
  <c r="P309" i="13"/>
  <c r="O309" i="13"/>
  <c r="M309" i="13"/>
  <c r="L309" i="13"/>
  <c r="K309" i="13"/>
  <c r="I309" i="13"/>
  <c r="H309" i="13"/>
  <c r="G309" i="13"/>
  <c r="G308" i="13" s="1"/>
  <c r="G329" i="13" s="1"/>
  <c r="E309" i="13"/>
  <c r="D309" i="13"/>
  <c r="C309" i="13"/>
  <c r="K308" i="13"/>
  <c r="K329" i="13" s="1"/>
  <c r="R307" i="13"/>
  <c r="Q307" i="13"/>
  <c r="P307" i="13"/>
  <c r="O307" i="13"/>
  <c r="N307" i="13"/>
  <c r="M307" i="13"/>
  <c r="L307" i="13"/>
  <c r="K307" i="13"/>
  <c r="J307" i="13"/>
  <c r="I307" i="13"/>
  <c r="H307" i="13"/>
  <c r="G307" i="13"/>
  <c r="F307" i="13"/>
  <c r="E307" i="13"/>
  <c r="D307" i="13"/>
  <c r="C307" i="13"/>
  <c r="R305" i="13"/>
  <c r="Q305" i="13"/>
  <c r="P305" i="13"/>
  <c r="O305" i="13"/>
  <c r="N305" i="13"/>
  <c r="M305" i="13"/>
  <c r="L305" i="13"/>
  <c r="K305" i="13"/>
  <c r="J305" i="13"/>
  <c r="I305" i="13"/>
  <c r="H305" i="13"/>
  <c r="G305" i="13"/>
  <c r="F305" i="13"/>
  <c r="E305" i="13"/>
  <c r="D305" i="13"/>
  <c r="C305" i="13"/>
  <c r="R303" i="13"/>
  <c r="Q303" i="13"/>
  <c r="P303" i="13"/>
  <c r="O303" i="13"/>
  <c r="N303" i="13"/>
  <c r="M303" i="13"/>
  <c r="L303" i="13"/>
  <c r="K303" i="13"/>
  <c r="J303" i="13"/>
  <c r="I303" i="13"/>
  <c r="H303" i="13"/>
  <c r="G303" i="13"/>
  <c r="F303" i="13"/>
  <c r="E303" i="13"/>
  <c r="D303" i="13"/>
  <c r="C303" i="13"/>
  <c r="Q302" i="13"/>
  <c r="P302" i="13"/>
  <c r="O302" i="13"/>
  <c r="M302" i="13"/>
  <c r="L302" i="13"/>
  <c r="K302" i="13"/>
  <c r="I302" i="13"/>
  <c r="H302" i="13"/>
  <c r="G302" i="13"/>
  <c r="J302" i="13" s="1"/>
  <c r="E302" i="13"/>
  <c r="D302" i="13"/>
  <c r="C302" i="13"/>
  <c r="Q301" i="13"/>
  <c r="P301" i="13"/>
  <c r="O301" i="13"/>
  <c r="M301" i="13"/>
  <c r="L301" i="13"/>
  <c r="N301" i="13" s="1"/>
  <c r="K301" i="13"/>
  <c r="I301" i="13"/>
  <c r="H301" i="13"/>
  <c r="G301" i="13"/>
  <c r="E301" i="13"/>
  <c r="D301" i="13"/>
  <c r="F301" i="13" s="1"/>
  <c r="C301" i="13"/>
  <c r="Q300" i="13"/>
  <c r="R300" i="13" s="1"/>
  <c r="P300" i="13"/>
  <c r="O300" i="13"/>
  <c r="M300" i="13"/>
  <c r="L300" i="13"/>
  <c r="K300" i="13"/>
  <c r="I300" i="13"/>
  <c r="H300" i="13"/>
  <c r="G300" i="13"/>
  <c r="E300" i="13"/>
  <c r="D300" i="13"/>
  <c r="C300" i="13"/>
  <c r="R299" i="13"/>
  <c r="Q299" i="13"/>
  <c r="P299" i="13"/>
  <c r="O299" i="13"/>
  <c r="N299" i="13"/>
  <c r="M299" i="13"/>
  <c r="L299" i="13"/>
  <c r="K299" i="13"/>
  <c r="J299" i="13"/>
  <c r="I299" i="13"/>
  <c r="H299" i="13"/>
  <c r="G299" i="13"/>
  <c r="F299" i="13"/>
  <c r="E299" i="13"/>
  <c r="D299" i="13"/>
  <c r="C299" i="13"/>
  <c r="Q298" i="13"/>
  <c r="P298" i="13"/>
  <c r="O298" i="13"/>
  <c r="M298" i="13"/>
  <c r="L298" i="13"/>
  <c r="K298" i="13"/>
  <c r="I298" i="13"/>
  <c r="H298" i="13"/>
  <c r="G298" i="13"/>
  <c r="J298" i="13" s="1"/>
  <c r="E298" i="13"/>
  <c r="D298" i="13"/>
  <c r="C298" i="13"/>
  <c r="F298" i="13" s="1"/>
  <c r="Q297" i="13"/>
  <c r="P297" i="13"/>
  <c r="O297" i="13"/>
  <c r="M297" i="13"/>
  <c r="L297" i="13"/>
  <c r="N297" i="13" s="1"/>
  <c r="K297" i="13"/>
  <c r="I297" i="13"/>
  <c r="H297" i="13"/>
  <c r="G297" i="13"/>
  <c r="E297" i="13"/>
  <c r="D297" i="13"/>
  <c r="F297" i="13" s="1"/>
  <c r="C297" i="13"/>
  <c r="Q296" i="13"/>
  <c r="R296" i="13" s="1"/>
  <c r="P296" i="13"/>
  <c r="O296" i="13"/>
  <c r="M296" i="13"/>
  <c r="L296" i="13"/>
  <c r="K296" i="13"/>
  <c r="I296" i="13"/>
  <c r="H296" i="13"/>
  <c r="G296" i="13"/>
  <c r="E296" i="13"/>
  <c r="D296" i="13"/>
  <c r="C296" i="13"/>
  <c r="R295" i="13"/>
  <c r="N295" i="13"/>
  <c r="J295" i="13"/>
  <c r="F295" i="13"/>
  <c r="R294" i="13"/>
  <c r="N294" i="13"/>
  <c r="J294" i="13"/>
  <c r="F294" i="13"/>
  <c r="R293" i="13"/>
  <c r="N293" i="13"/>
  <c r="J293" i="13"/>
  <c r="F293" i="13"/>
  <c r="R292" i="13"/>
  <c r="N292" i="13"/>
  <c r="J292" i="13"/>
  <c r="F292" i="13"/>
  <c r="R291" i="13"/>
  <c r="N291" i="13"/>
  <c r="J291" i="13"/>
  <c r="F291" i="13"/>
  <c r="Q290" i="13"/>
  <c r="P290" i="13"/>
  <c r="O290" i="13"/>
  <c r="M290" i="13"/>
  <c r="L290" i="13"/>
  <c r="K290" i="13"/>
  <c r="I290" i="13"/>
  <c r="H290" i="13"/>
  <c r="G290" i="13"/>
  <c r="E290" i="13"/>
  <c r="D290" i="13"/>
  <c r="C290" i="13"/>
  <c r="R289" i="13"/>
  <c r="N289" i="13"/>
  <c r="J289" i="13"/>
  <c r="F289" i="13"/>
  <c r="R288" i="13"/>
  <c r="N288" i="13"/>
  <c r="J288" i="13"/>
  <c r="F288" i="13"/>
  <c r="R287" i="13"/>
  <c r="N287" i="13"/>
  <c r="J287" i="13"/>
  <c r="F287" i="13"/>
  <c r="R286" i="13"/>
  <c r="N286" i="13"/>
  <c r="J286" i="13"/>
  <c r="F286" i="13"/>
  <c r="R285" i="13"/>
  <c r="N285" i="13"/>
  <c r="J285" i="13"/>
  <c r="F285" i="13"/>
  <c r="Q284" i="13"/>
  <c r="P284" i="13"/>
  <c r="O284" i="13"/>
  <c r="M284" i="13"/>
  <c r="L284" i="13"/>
  <c r="L283" i="13" s="1"/>
  <c r="L304" i="13" s="1"/>
  <c r="K284" i="13"/>
  <c r="I284" i="13"/>
  <c r="H284" i="13"/>
  <c r="G284" i="13"/>
  <c r="E284" i="13"/>
  <c r="D284" i="13"/>
  <c r="D283" i="13" s="1"/>
  <c r="D304" i="13" s="1"/>
  <c r="C284" i="13"/>
  <c r="P283" i="13"/>
  <c r="P304" i="13" s="1"/>
  <c r="H283" i="13"/>
  <c r="H304" i="13" s="1"/>
  <c r="R282" i="13"/>
  <c r="Q282" i="13"/>
  <c r="P282" i="13"/>
  <c r="O282" i="13"/>
  <c r="N282" i="13"/>
  <c r="M282" i="13"/>
  <c r="L282" i="13"/>
  <c r="K282" i="13"/>
  <c r="J282" i="13"/>
  <c r="I282" i="13"/>
  <c r="H282" i="13"/>
  <c r="G282" i="13"/>
  <c r="F282" i="13"/>
  <c r="E282" i="13"/>
  <c r="D282" i="13"/>
  <c r="C282" i="13"/>
  <c r="R280" i="13"/>
  <c r="Q280" i="13"/>
  <c r="P280" i="13"/>
  <c r="O280" i="13"/>
  <c r="N280" i="13"/>
  <c r="M280" i="13"/>
  <c r="L280" i="13"/>
  <c r="K280" i="13"/>
  <c r="J280" i="13"/>
  <c r="I280" i="13"/>
  <c r="H280" i="13"/>
  <c r="G280" i="13"/>
  <c r="F280" i="13"/>
  <c r="E280" i="13"/>
  <c r="D280" i="13"/>
  <c r="C280" i="13"/>
  <c r="R278" i="13"/>
  <c r="Q278" i="13"/>
  <c r="P278" i="13"/>
  <c r="O278" i="13"/>
  <c r="N278" i="13"/>
  <c r="M278" i="13"/>
  <c r="L278" i="13"/>
  <c r="K278" i="13"/>
  <c r="J278" i="13"/>
  <c r="I278" i="13"/>
  <c r="H278" i="13"/>
  <c r="G278" i="13"/>
  <c r="F278" i="13"/>
  <c r="E278" i="13"/>
  <c r="D278" i="13"/>
  <c r="C278" i="13"/>
  <c r="Q277" i="13"/>
  <c r="P277" i="13"/>
  <c r="O277" i="13"/>
  <c r="M277" i="13"/>
  <c r="L277" i="13"/>
  <c r="K277" i="13"/>
  <c r="I277" i="13"/>
  <c r="H277" i="13"/>
  <c r="G277" i="13"/>
  <c r="E277" i="13"/>
  <c r="D277" i="13"/>
  <c r="C277" i="13"/>
  <c r="Q276" i="13"/>
  <c r="P276" i="13"/>
  <c r="O276" i="13"/>
  <c r="M276" i="13"/>
  <c r="L276" i="13"/>
  <c r="K276" i="13"/>
  <c r="I276" i="13"/>
  <c r="H276" i="13"/>
  <c r="G276" i="13"/>
  <c r="E276" i="13"/>
  <c r="D276" i="13"/>
  <c r="C276" i="13"/>
  <c r="Q275" i="13"/>
  <c r="P275" i="13"/>
  <c r="O275" i="13"/>
  <c r="R275" i="13" s="1"/>
  <c r="M275" i="13"/>
  <c r="L275" i="13"/>
  <c r="K275" i="13"/>
  <c r="N275" i="13" s="1"/>
  <c r="I275" i="13"/>
  <c r="H275" i="13"/>
  <c r="G275" i="13"/>
  <c r="J275" i="13" s="1"/>
  <c r="E275" i="13"/>
  <c r="D275" i="13"/>
  <c r="C275" i="13"/>
  <c r="F275" i="13" s="1"/>
  <c r="Q274" i="13"/>
  <c r="P274" i="13"/>
  <c r="O274" i="13"/>
  <c r="M274" i="13"/>
  <c r="L274" i="13"/>
  <c r="K274" i="13"/>
  <c r="I274" i="13"/>
  <c r="H274" i="13"/>
  <c r="G274" i="13"/>
  <c r="E274" i="13"/>
  <c r="D274" i="13"/>
  <c r="C274" i="13"/>
  <c r="F274" i="13" s="1"/>
  <c r="Q273" i="13"/>
  <c r="P273" i="13"/>
  <c r="O273" i="13"/>
  <c r="M273" i="13"/>
  <c r="L273" i="13"/>
  <c r="K273" i="13"/>
  <c r="I273" i="13"/>
  <c r="H273" i="13"/>
  <c r="G273" i="13"/>
  <c r="E273" i="13"/>
  <c r="D273" i="13"/>
  <c r="C273" i="13"/>
  <c r="F273" i="13" s="1"/>
  <c r="Q272" i="13"/>
  <c r="P272" i="13"/>
  <c r="O272" i="13"/>
  <c r="M272" i="13"/>
  <c r="L272" i="13"/>
  <c r="K272" i="13"/>
  <c r="I272" i="13"/>
  <c r="H272" i="13"/>
  <c r="G272" i="13"/>
  <c r="E272" i="13"/>
  <c r="D272" i="13"/>
  <c r="C272" i="13"/>
  <c r="F272" i="13" s="1"/>
  <c r="Q271" i="13"/>
  <c r="P271" i="13"/>
  <c r="O271" i="13"/>
  <c r="R271" i="13" s="1"/>
  <c r="M271" i="13"/>
  <c r="L271" i="13"/>
  <c r="K271" i="13"/>
  <c r="N271" i="13" s="1"/>
  <c r="I271" i="13"/>
  <c r="H271" i="13"/>
  <c r="G271" i="13"/>
  <c r="J271" i="13" s="1"/>
  <c r="E271" i="13"/>
  <c r="D271" i="13"/>
  <c r="C271" i="13"/>
  <c r="F271" i="13" s="1"/>
  <c r="R270" i="13"/>
  <c r="N270" i="13"/>
  <c r="J270" i="13"/>
  <c r="F270" i="13"/>
  <c r="R269" i="13"/>
  <c r="N269" i="13"/>
  <c r="J269" i="13"/>
  <c r="F269" i="13"/>
  <c r="R268" i="13"/>
  <c r="N268" i="13"/>
  <c r="J268" i="13"/>
  <c r="F268" i="13"/>
  <c r="R267" i="13"/>
  <c r="N267" i="13"/>
  <c r="J267" i="13"/>
  <c r="F267" i="13"/>
  <c r="R266" i="13"/>
  <c r="N266" i="13"/>
  <c r="J266" i="13"/>
  <c r="F266" i="13"/>
  <c r="Q265" i="13"/>
  <c r="P265" i="13"/>
  <c r="O265" i="13"/>
  <c r="M265" i="13"/>
  <c r="L265" i="13"/>
  <c r="K265" i="13"/>
  <c r="I265" i="13"/>
  <c r="H265" i="13"/>
  <c r="H258" i="13" s="1"/>
  <c r="H279" i="13" s="1"/>
  <c r="G265" i="13"/>
  <c r="E265" i="13"/>
  <c r="D265" i="13"/>
  <c r="C265" i="13"/>
  <c r="F265" i="13" s="1"/>
  <c r="R264" i="13"/>
  <c r="N264" i="13"/>
  <c r="J264" i="13"/>
  <c r="F264" i="13"/>
  <c r="R263" i="13"/>
  <c r="N263" i="13"/>
  <c r="J263" i="13"/>
  <c r="F263" i="13"/>
  <c r="R262" i="13"/>
  <c r="N262" i="13"/>
  <c r="J262" i="13"/>
  <c r="F262" i="13"/>
  <c r="R261" i="13"/>
  <c r="N261" i="13"/>
  <c r="J261" i="13"/>
  <c r="F261" i="13"/>
  <c r="R260" i="13"/>
  <c r="N260" i="13"/>
  <c r="J260" i="13"/>
  <c r="F260" i="13"/>
  <c r="Q259" i="13"/>
  <c r="Q258" i="13" s="1"/>
  <c r="P259" i="13"/>
  <c r="O259" i="13"/>
  <c r="M259" i="13"/>
  <c r="L259" i="13"/>
  <c r="K259" i="13"/>
  <c r="I259" i="13"/>
  <c r="I258" i="13" s="1"/>
  <c r="H259" i="13"/>
  <c r="G259" i="13"/>
  <c r="J259" i="13" s="1"/>
  <c r="E259" i="13"/>
  <c r="E258" i="13" s="1"/>
  <c r="D259" i="13"/>
  <c r="C259" i="13"/>
  <c r="G258" i="13"/>
  <c r="D258" i="13"/>
  <c r="D279" i="13" s="1"/>
  <c r="R257" i="13"/>
  <c r="Q257" i="13"/>
  <c r="P257" i="13"/>
  <c r="O257" i="13"/>
  <c r="N257" i="13"/>
  <c r="M257" i="13"/>
  <c r="L257" i="13"/>
  <c r="K257" i="13"/>
  <c r="J257" i="13"/>
  <c r="I257" i="13"/>
  <c r="H257" i="13"/>
  <c r="G257" i="13"/>
  <c r="F257" i="13"/>
  <c r="E257" i="13"/>
  <c r="D257" i="13"/>
  <c r="C257" i="13"/>
  <c r="R255" i="13"/>
  <c r="Q255" i="13"/>
  <c r="P255" i="13"/>
  <c r="O255" i="13"/>
  <c r="N255" i="13"/>
  <c r="M255" i="13"/>
  <c r="L255" i="13"/>
  <c r="K255" i="13"/>
  <c r="J255" i="13"/>
  <c r="I255" i="13"/>
  <c r="H255" i="13"/>
  <c r="G255" i="13"/>
  <c r="F255" i="13"/>
  <c r="E255" i="13"/>
  <c r="D255" i="13"/>
  <c r="C255" i="13"/>
  <c r="R253" i="13"/>
  <c r="Q253" i="13"/>
  <c r="P253" i="13"/>
  <c r="O253" i="13"/>
  <c r="N253" i="13"/>
  <c r="M253" i="13"/>
  <c r="L253" i="13"/>
  <c r="K253" i="13"/>
  <c r="J253" i="13"/>
  <c r="I253" i="13"/>
  <c r="H253" i="13"/>
  <c r="G253" i="13"/>
  <c r="F253" i="13"/>
  <c r="E253" i="13"/>
  <c r="D253" i="13"/>
  <c r="C253" i="13"/>
  <c r="Q252" i="13"/>
  <c r="P252" i="13"/>
  <c r="O252" i="13"/>
  <c r="M252" i="13"/>
  <c r="L252" i="13"/>
  <c r="K252" i="13"/>
  <c r="I252" i="13"/>
  <c r="H252" i="13"/>
  <c r="G252" i="13"/>
  <c r="J252" i="13" s="1"/>
  <c r="E252" i="13"/>
  <c r="D252" i="13"/>
  <c r="C252" i="13"/>
  <c r="Q251" i="13"/>
  <c r="P251" i="13"/>
  <c r="O251" i="13"/>
  <c r="M251" i="13"/>
  <c r="L251" i="13"/>
  <c r="N251" i="13" s="1"/>
  <c r="K251" i="13"/>
  <c r="I251" i="13"/>
  <c r="H251" i="13"/>
  <c r="G251" i="13"/>
  <c r="E251" i="13"/>
  <c r="D251" i="13"/>
  <c r="F251" i="13" s="1"/>
  <c r="C251" i="13"/>
  <c r="Q250" i="13"/>
  <c r="P250" i="13"/>
  <c r="O250" i="13"/>
  <c r="M250" i="13"/>
  <c r="L250" i="13"/>
  <c r="K250" i="13"/>
  <c r="I250" i="13"/>
  <c r="H250" i="13"/>
  <c r="G250" i="13"/>
  <c r="J250" i="13" s="1"/>
  <c r="E250" i="13"/>
  <c r="D250" i="13"/>
  <c r="C250" i="13"/>
  <c r="R249" i="13"/>
  <c r="Q249" i="13"/>
  <c r="P249" i="13"/>
  <c r="O249" i="13"/>
  <c r="N249" i="13"/>
  <c r="M249" i="13"/>
  <c r="L249" i="13"/>
  <c r="K249" i="13"/>
  <c r="J249" i="13"/>
  <c r="I249" i="13"/>
  <c r="H249" i="13"/>
  <c r="G249" i="13"/>
  <c r="F249" i="13"/>
  <c r="E249" i="13"/>
  <c r="D249" i="13"/>
  <c r="C249" i="13"/>
  <c r="Q248" i="13"/>
  <c r="P248" i="13"/>
  <c r="O248" i="13"/>
  <c r="M248" i="13"/>
  <c r="L248" i="13"/>
  <c r="K248" i="13"/>
  <c r="I248" i="13"/>
  <c r="H248" i="13"/>
  <c r="G248" i="13"/>
  <c r="J248" i="13" s="1"/>
  <c r="E248" i="13"/>
  <c r="D248" i="13"/>
  <c r="C248" i="13"/>
  <c r="Q247" i="13"/>
  <c r="P247" i="13"/>
  <c r="O247" i="13"/>
  <c r="M247" i="13"/>
  <c r="L247" i="13"/>
  <c r="N247" i="13" s="1"/>
  <c r="K247" i="13"/>
  <c r="I247" i="13"/>
  <c r="H247" i="13"/>
  <c r="G247" i="13"/>
  <c r="E247" i="13"/>
  <c r="D247" i="13"/>
  <c r="C247" i="13"/>
  <c r="Q246" i="13"/>
  <c r="P246" i="13"/>
  <c r="O246" i="13"/>
  <c r="M246" i="13"/>
  <c r="L246" i="13"/>
  <c r="K246" i="13"/>
  <c r="I246" i="13"/>
  <c r="H246" i="13"/>
  <c r="G246" i="13"/>
  <c r="E246" i="13"/>
  <c r="D246" i="13"/>
  <c r="C246" i="13"/>
  <c r="R245" i="13"/>
  <c r="N245" i="13"/>
  <c r="J245" i="13"/>
  <c r="F245" i="13"/>
  <c r="R244" i="13"/>
  <c r="N244" i="13"/>
  <c r="J244" i="13"/>
  <c r="F244" i="13"/>
  <c r="R243" i="13"/>
  <c r="N243" i="13"/>
  <c r="J243" i="13"/>
  <c r="F243" i="13"/>
  <c r="R242" i="13"/>
  <c r="N242" i="13"/>
  <c r="J242" i="13"/>
  <c r="F242" i="13"/>
  <c r="R241" i="13"/>
  <c r="N241" i="13"/>
  <c r="J241" i="13"/>
  <c r="F241" i="13"/>
  <c r="Q240" i="13"/>
  <c r="P240" i="13"/>
  <c r="O240" i="13"/>
  <c r="M240" i="13"/>
  <c r="L240" i="13"/>
  <c r="K240" i="13"/>
  <c r="I240" i="13"/>
  <c r="H240" i="13"/>
  <c r="G240" i="13"/>
  <c r="J240" i="13" s="1"/>
  <c r="E240" i="13"/>
  <c r="D240" i="13"/>
  <c r="C240" i="13"/>
  <c r="R239" i="13"/>
  <c r="N239" i="13"/>
  <c r="J239" i="13"/>
  <c r="F239" i="13"/>
  <c r="R238" i="13"/>
  <c r="N238" i="13"/>
  <c r="J238" i="13"/>
  <c r="F238" i="13"/>
  <c r="R237" i="13"/>
  <c r="N237" i="13"/>
  <c r="J237" i="13"/>
  <c r="F237" i="13"/>
  <c r="R236" i="13"/>
  <c r="N236" i="13"/>
  <c r="J236" i="13"/>
  <c r="F236" i="13"/>
  <c r="R235" i="13"/>
  <c r="N235" i="13"/>
  <c r="J235" i="13"/>
  <c r="F235" i="13"/>
  <c r="Q234" i="13"/>
  <c r="Q233" i="13" s="1"/>
  <c r="Q256" i="13" s="1"/>
  <c r="P234" i="13"/>
  <c r="O234" i="13"/>
  <c r="M234" i="13"/>
  <c r="M233" i="13" s="1"/>
  <c r="M256" i="13" s="1"/>
  <c r="L234" i="13"/>
  <c r="L233" i="13" s="1"/>
  <c r="L254" i="13" s="1"/>
  <c r="K234" i="13"/>
  <c r="I234" i="13"/>
  <c r="I233" i="13" s="1"/>
  <c r="I256" i="13" s="1"/>
  <c r="H234" i="13"/>
  <c r="G234" i="13"/>
  <c r="J234" i="13" s="1"/>
  <c r="E234" i="13"/>
  <c r="E233" i="13" s="1"/>
  <c r="E256" i="13" s="1"/>
  <c r="D234" i="13"/>
  <c r="D233" i="13" s="1"/>
  <c r="D254" i="13" s="1"/>
  <c r="C234" i="13"/>
  <c r="P233" i="13"/>
  <c r="P254" i="13" s="1"/>
  <c r="H233" i="13"/>
  <c r="H254" i="13" s="1"/>
  <c r="R232" i="13"/>
  <c r="Q232" i="13"/>
  <c r="P232" i="13"/>
  <c r="O232" i="13"/>
  <c r="N232" i="13"/>
  <c r="M232" i="13"/>
  <c r="L232" i="13"/>
  <c r="K232" i="13"/>
  <c r="J232" i="13"/>
  <c r="I232" i="13"/>
  <c r="H232" i="13"/>
  <c r="G232" i="13"/>
  <c r="F232" i="13"/>
  <c r="E232" i="13"/>
  <c r="D232" i="13"/>
  <c r="C232" i="13"/>
  <c r="R230" i="13"/>
  <c r="Q230" i="13"/>
  <c r="P230" i="13"/>
  <c r="O230" i="13"/>
  <c r="N230" i="13"/>
  <c r="M230" i="13"/>
  <c r="L230" i="13"/>
  <c r="K230" i="13"/>
  <c r="J230" i="13"/>
  <c r="I230" i="13"/>
  <c r="H230" i="13"/>
  <c r="G230" i="13"/>
  <c r="F230" i="13"/>
  <c r="E230" i="13"/>
  <c r="D230" i="13"/>
  <c r="C230" i="13"/>
  <c r="R228" i="13"/>
  <c r="Q228" i="13"/>
  <c r="P228" i="13"/>
  <c r="O228" i="13"/>
  <c r="N228" i="13"/>
  <c r="M228" i="13"/>
  <c r="L228" i="13"/>
  <c r="K228" i="13"/>
  <c r="J228" i="13"/>
  <c r="I228" i="13"/>
  <c r="H228" i="13"/>
  <c r="G228" i="13"/>
  <c r="F228" i="13"/>
  <c r="E228" i="13"/>
  <c r="D228" i="13"/>
  <c r="C228" i="13"/>
  <c r="Q227" i="13"/>
  <c r="P227" i="13"/>
  <c r="O227" i="13"/>
  <c r="M227" i="13"/>
  <c r="L227" i="13"/>
  <c r="K227" i="13"/>
  <c r="I227" i="13"/>
  <c r="H227" i="13"/>
  <c r="J227" i="13" s="1"/>
  <c r="G227" i="13"/>
  <c r="E227" i="13"/>
  <c r="D227" i="13"/>
  <c r="C227" i="13"/>
  <c r="Q226" i="13"/>
  <c r="P226" i="13"/>
  <c r="O226" i="13"/>
  <c r="M226" i="13"/>
  <c r="L226" i="13"/>
  <c r="K226" i="13"/>
  <c r="I226" i="13"/>
  <c r="H226" i="13"/>
  <c r="G226" i="13"/>
  <c r="E226" i="13"/>
  <c r="D226" i="13"/>
  <c r="C226" i="13"/>
  <c r="Q225" i="13"/>
  <c r="P225" i="13"/>
  <c r="O225" i="13"/>
  <c r="R225" i="13" s="1"/>
  <c r="M225" i="13"/>
  <c r="L225" i="13"/>
  <c r="K225" i="13"/>
  <c r="N225" i="13" s="1"/>
  <c r="I225" i="13"/>
  <c r="H225" i="13"/>
  <c r="G225" i="13"/>
  <c r="J225" i="13" s="1"/>
  <c r="E225" i="13"/>
  <c r="D225" i="13"/>
  <c r="C225" i="13"/>
  <c r="F225" i="13" s="1"/>
  <c r="Q224" i="13"/>
  <c r="P224" i="13"/>
  <c r="O224" i="13"/>
  <c r="M224" i="13"/>
  <c r="L224" i="13"/>
  <c r="K224" i="13"/>
  <c r="I224" i="13"/>
  <c r="H224" i="13"/>
  <c r="G224" i="13"/>
  <c r="E224" i="13"/>
  <c r="D224" i="13"/>
  <c r="C224" i="13"/>
  <c r="F224" i="13" s="1"/>
  <c r="Q223" i="13"/>
  <c r="P223" i="13"/>
  <c r="O223" i="13"/>
  <c r="M223" i="13"/>
  <c r="L223" i="13"/>
  <c r="K223" i="13"/>
  <c r="I223" i="13"/>
  <c r="H223" i="13"/>
  <c r="J223" i="13" s="1"/>
  <c r="G223" i="13"/>
  <c r="E223" i="13"/>
  <c r="D223" i="13"/>
  <c r="C223" i="13"/>
  <c r="Q222" i="13"/>
  <c r="P222" i="13"/>
  <c r="O222" i="13"/>
  <c r="M222" i="13"/>
  <c r="L222" i="13"/>
  <c r="K222" i="13"/>
  <c r="I222" i="13"/>
  <c r="H222" i="13"/>
  <c r="G222" i="13"/>
  <c r="E222" i="13"/>
  <c r="D222" i="13"/>
  <c r="C222" i="13"/>
  <c r="F222" i="13" s="1"/>
  <c r="Q221" i="13"/>
  <c r="P221" i="13"/>
  <c r="O221" i="13"/>
  <c r="R221" i="13" s="1"/>
  <c r="M221" i="13"/>
  <c r="L221" i="13"/>
  <c r="K221" i="13"/>
  <c r="N221" i="13" s="1"/>
  <c r="I221" i="13"/>
  <c r="H221" i="13"/>
  <c r="G221" i="13"/>
  <c r="J221" i="13" s="1"/>
  <c r="E221" i="13"/>
  <c r="D221" i="13"/>
  <c r="C221" i="13"/>
  <c r="F221" i="13" s="1"/>
  <c r="R220" i="13"/>
  <c r="N220" i="13"/>
  <c r="J220" i="13"/>
  <c r="F220" i="13"/>
  <c r="R219" i="13"/>
  <c r="N219" i="13"/>
  <c r="J219" i="13"/>
  <c r="F219" i="13"/>
  <c r="R218" i="13"/>
  <c r="N218" i="13"/>
  <c r="J218" i="13"/>
  <c r="F218" i="13"/>
  <c r="R217" i="13"/>
  <c r="N217" i="13"/>
  <c r="J217" i="13"/>
  <c r="F217" i="13"/>
  <c r="R216" i="13"/>
  <c r="N216" i="13"/>
  <c r="J216" i="13"/>
  <c r="F216" i="13"/>
  <c r="Q215" i="13"/>
  <c r="P215" i="13"/>
  <c r="O215" i="13"/>
  <c r="M215" i="13"/>
  <c r="M208" i="13" s="1"/>
  <c r="M229" i="13" s="1"/>
  <c r="L215" i="13"/>
  <c r="K215" i="13"/>
  <c r="I215" i="13"/>
  <c r="H215" i="13"/>
  <c r="J215" i="13" s="1"/>
  <c r="G215" i="13"/>
  <c r="E215" i="13"/>
  <c r="D215" i="13"/>
  <c r="C215" i="13"/>
  <c r="R214" i="13"/>
  <c r="N214" i="13"/>
  <c r="J214" i="13"/>
  <c r="F214" i="13"/>
  <c r="R213" i="13"/>
  <c r="N213" i="13"/>
  <c r="J213" i="13"/>
  <c r="F213" i="13"/>
  <c r="R212" i="13"/>
  <c r="N212" i="13"/>
  <c r="J212" i="13"/>
  <c r="F212" i="13"/>
  <c r="R211" i="13"/>
  <c r="N211" i="13"/>
  <c r="J211" i="13"/>
  <c r="F211" i="13"/>
  <c r="R210" i="13"/>
  <c r="N210" i="13"/>
  <c r="J210" i="13"/>
  <c r="F210" i="13"/>
  <c r="Q209" i="13"/>
  <c r="P209" i="13"/>
  <c r="O209" i="13"/>
  <c r="M209" i="13"/>
  <c r="L209" i="13"/>
  <c r="K209" i="13"/>
  <c r="N209" i="13" s="1"/>
  <c r="I209" i="13"/>
  <c r="H209" i="13"/>
  <c r="G209" i="13"/>
  <c r="E209" i="13"/>
  <c r="D209" i="13"/>
  <c r="C209" i="13"/>
  <c r="F209" i="13" s="1"/>
  <c r="Q208" i="13"/>
  <c r="Q229" i="13" s="1"/>
  <c r="K208" i="13"/>
  <c r="I208" i="13"/>
  <c r="I229" i="13" s="1"/>
  <c r="E208" i="13"/>
  <c r="E229" i="13" s="1"/>
  <c r="R207" i="13"/>
  <c r="Q207" i="13"/>
  <c r="P207" i="13"/>
  <c r="O207" i="13"/>
  <c r="N207" i="13"/>
  <c r="M207" i="13"/>
  <c r="L207" i="13"/>
  <c r="K207" i="13"/>
  <c r="J207" i="13"/>
  <c r="I207" i="13"/>
  <c r="H207" i="13"/>
  <c r="G207" i="13"/>
  <c r="F207" i="13"/>
  <c r="E207" i="13"/>
  <c r="D207" i="13"/>
  <c r="C207" i="13"/>
  <c r="R205" i="13"/>
  <c r="Q205" i="13"/>
  <c r="P205" i="13"/>
  <c r="O205" i="13"/>
  <c r="N205" i="13"/>
  <c r="M205" i="13"/>
  <c r="L205" i="13"/>
  <c r="K205" i="13"/>
  <c r="J205" i="13"/>
  <c r="I205" i="13"/>
  <c r="H205" i="13"/>
  <c r="G205" i="13"/>
  <c r="F205" i="13"/>
  <c r="E205" i="13"/>
  <c r="D205" i="13"/>
  <c r="C205" i="13"/>
  <c r="R203" i="13"/>
  <c r="Q203" i="13"/>
  <c r="P203" i="13"/>
  <c r="O203" i="13"/>
  <c r="N203" i="13"/>
  <c r="M203" i="13"/>
  <c r="L203" i="13"/>
  <c r="K203" i="13"/>
  <c r="J203" i="13"/>
  <c r="I203" i="13"/>
  <c r="H203" i="13"/>
  <c r="G203" i="13"/>
  <c r="F203" i="13"/>
  <c r="E203" i="13"/>
  <c r="D203" i="13"/>
  <c r="C203" i="13"/>
  <c r="Q202" i="13"/>
  <c r="P202" i="13"/>
  <c r="O202" i="13"/>
  <c r="M202" i="13"/>
  <c r="L202" i="13"/>
  <c r="K202" i="13"/>
  <c r="I202" i="13"/>
  <c r="H202" i="13"/>
  <c r="G202" i="13"/>
  <c r="E202" i="13"/>
  <c r="D202" i="13"/>
  <c r="C202" i="13"/>
  <c r="F202" i="13" s="1"/>
  <c r="Q201" i="13"/>
  <c r="P201" i="13"/>
  <c r="O201" i="13"/>
  <c r="R201" i="13" s="1"/>
  <c r="M201" i="13"/>
  <c r="L201" i="13"/>
  <c r="K201" i="13"/>
  <c r="N201" i="13" s="1"/>
  <c r="I201" i="13"/>
  <c r="H201" i="13"/>
  <c r="G201" i="13"/>
  <c r="J201" i="13" s="1"/>
  <c r="E201" i="13"/>
  <c r="D201" i="13"/>
  <c r="C201" i="13"/>
  <c r="F201" i="13" s="1"/>
  <c r="Q200" i="13"/>
  <c r="P200" i="13"/>
  <c r="O200" i="13"/>
  <c r="M200" i="13"/>
  <c r="L200" i="13"/>
  <c r="K200" i="13"/>
  <c r="I200" i="13"/>
  <c r="H200" i="13"/>
  <c r="G200" i="13"/>
  <c r="E200" i="13"/>
  <c r="D200" i="13"/>
  <c r="C200" i="13"/>
  <c r="F200" i="13" s="1"/>
  <c r="Q199" i="13"/>
  <c r="P199" i="13"/>
  <c r="O199" i="13"/>
  <c r="M199" i="13"/>
  <c r="L199" i="13"/>
  <c r="K199" i="13"/>
  <c r="I199" i="13"/>
  <c r="H199" i="13"/>
  <c r="J199" i="13" s="1"/>
  <c r="G199" i="13"/>
  <c r="E199" i="13"/>
  <c r="D199" i="13"/>
  <c r="C199" i="13"/>
  <c r="Q198" i="13"/>
  <c r="P198" i="13"/>
  <c r="O198" i="13"/>
  <c r="M198" i="13"/>
  <c r="L198" i="13"/>
  <c r="K198" i="13"/>
  <c r="I198" i="13"/>
  <c r="H198" i="13"/>
  <c r="G198" i="13"/>
  <c r="E198" i="13"/>
  <c r="D198" i="13"/>
  <c r="C198" i="13"/>
  <c r="F198" i="13" s="1"/>
  <c r="Q197" i="13"/>
  <c r="P197" i="13"/>
  <c r="O197" i="13"/>
  <c r="R197" i="13" s="1"/>
  <c r="M197" i="13"/>
  <c r="L197" i="13"/>
  <c r="K197" i="13"/>
  <c r="N197" i="13" s="1"/>
  <c r="I197" i="13"/>
  <c r="H197" i="13"/>
  <c r="G197" i="13"/>
  <c r="J197" i="13" s="1"/>
  <c r="E197" i="13"/>
  <c r="D197" i="13"/>
  <c r="C197" i="13"/>
  <c r="F197" i="13" s="1"/>
  <c r="Q196" i="13"/>
  <c r="P196" i="13"/>
  <c r="O196" i="13"/>
  <c r="M196" i="13"/>
  <c r="L196" i="13"/>
  <c r="K196" i="13"/>
  <c r="I196" i="13"/>
  <c r="H196" i="13"/>
  <c r="G196" i="13"/>
  <c r="E196" i="13"/>
  <c r="D196" i="13"/>
  <c r="C196" i="13"/>
  <c r="F196" i="13" s="1"/>
  <c r="R195" i="13"/>
  <c r="N195" i="13"/>
  <c r="J195" i="13"/>
  <c r="F195" i="13"/>
  <c r="R194" i="13"/>
  <c r="N194" i="13"/>
  <c r="J194" i="13"/>
  <c r="F194" i="13"/>
  <c r="R193" i="13"/>
  <c r="N193" i="13"/>
  <c r="J193" i="13"/>
  <c r="F193" i="13"/>
  <c r="R192" i="13"/>
  <c r="N192" i="13"/>
  <c r="J192" i="13"/>
  <c r="F192" i="13"/>
  <c r="R191" i="13"/>
  <c r="N191" i="13"/>
  <c r="J191" i="13"/>
  <c r="F191" i="13"/>
  <c r="Q190" i="13"/>
  <c r="P190" i="13"/>
  <c r="O190" i="13"/>
  <c r="M190" i="13"/>
  <c r="L190" i="13"/>
  <c r="K190" i="13"/>
  <c r="I190" i="13"/>
  <c r="H190" i="13"/>
  <c r="G190" i="13"/>
  <c r="E190" i="13"/>
  <c r="D190" i="13"/>
  <c r="C190" i="13"/>
  <c r="R189" i="13"/>
  <c r="N189" i="13"/>
  <c r="J189" i="13"/>
  <c r="F189" i="13"/>
  <c r="R188" i="13"/>
  <c r="N188" i="13"/>
  <c r="J188" i="13"/>
  <c r="F188" i="13"/>
  <c r="R187" i="13"/>
  <c r="N187" i="13"/>
  <c r="J187" i="13"/>
  <c r="F187" i="13"/>
  <c r="R186" i="13"/>
  <c r="N186" i="13"/>
  <c r="J186" i="13"/>
  <c r="F186" i="13"/>
  <c r="R185" i="13"/>
  <c r="N185" i="13"/>
  <c r="J185" i="13"/>
  <c r="F185" i="13"/>
  <c r="Q184" i="13"/>
  <c r="P184" i="13"/>
  <c r="O184" i="13"/>
  <c r="M184" i="13"/>
  <c r="M183" i="13" s="1"/>
  <c r="M204" i="13" s="1"/>
  <c r="L184" i="13"/>
  <c r="L183" i="13" s="1"/>
  <c r="K184" i="13"/>
  <c r="I184" i="13"/>
  <c r="I183" i="13" s="1"/>
  <c r="I204" i="13" s="1"/>
  <c r="H184" i="13"/>
  <c r="H183" i="13" s="1"/>
  <c r="G184" i="13"/>
  <c r="E184" i="13"/>
  <c r="D184" i="13"/>
  <c r="C184" i="13"/>
  <c r="P183" i="13"/>
  <c r="D183" i="13"/>
  <c r="R182" i="13"/>
  <c r="Q182" i="13"/>
  <c r="P182" i="13"/>
  <c r="O182" i="13"/>
  <c r="N182" i="13"/>
  <c r="M182" i="13"/>
  <c r="L182" i="13"/>
  <c r="K182" i="13"/>
  <c r="J182" i="13"/>
  <c r="I182" i="13"/>
  <c r="H182" i="13"/>
  <c r="G182" i="13"/>
  <c r="F182" i="13"/>
  <c r="E182" i="13"/>
  <c r="D182" i="13"/>
  <c r="C182" i="13"/>
  <c r="R180" i="13"/>
  <c r="Q180" i="13"/>
  <c r="P180" i="13"/>
  <c r="O180" i="13"/>
  <c r="N180" i="13"/>
  <c r="M180" i="13"/>
  <c r="L180" i="13"/>
  <c r="K180" i="13"/>
  <c r="J180" i="13"/>
  <c r="I180" i="13"/>
  <c r="H180" i="13"/>
  <c r="G180" i="13"/>
  <c r="F180" i="13"/>
  <c r="E180" i="13"/>
  <c r="D180" i="13"/>
  <c r="C180" i="13"/>
  <c r="R178" i="13"/>
  <c r="Q178" i="13"/>
  <c r="P178" i="13"/>
  <c r="O178" i="13"/>
  <c r="N178" i="13"/>
  <c r="M178" i="13"/>
  <c r="L178" i="13"/>
  <c r="K178" i="13"/>
  <c r="J178" i="13"/>
  <c r="I178" i="13"/>
  <c r="H178" i="13"/>
  <c r="G178" i="13"/>
  <c r="F178" i="13"/>
  <c r="E178" i="13"/>
  <c r="D178" i="13"/>
  <c r="C178" i="13"/>
  <c r="Q177" i="13"/>
  <c r="P177" i="13"/>
  <c r="O177" i="13"/>
  <c r="M177" i="13"/>
  <c r="L177" i="13"/>
  <c r="K177" i="13"/>
  <c r="I177" i="13"/>
  <c r="H177" i="13"/>
  <c r="J177" i="13" s="1"/>
  <c r="G177" i="13"/>
  <c r="E177" i="13"/>
  <c r="D177" i="13"/>
  <c r="C177" i="13"/>
  <c r="Q176" i="13"/>
  <c r="P176" i="13"/>
  <c r="O176" i="13"/>
  <c r="M176" i="13"/>
  <c r="L176" i="13"/>
  <c r="K176" i="13"/>
  <c r="I176" i="13"/>
  <c r="H176" i="13"/>
  <c r="G176" i="13"/>
  <c r="E176" i="13"/>
  <c r="D176" i="13"/>
  <c r="C176" i="13"/>
  <c r="F176" i="13" s="1"/>
  <c r="Q175" i="13"/>
  <c r="P175" i="13"/>
  <c r="O175" i="13"/>
  <c r="M175" i="13"/>
  <c r="L175" i="13"/>
  <c r="K175" i="13"/>
  <c r="I175" i="13"/>
  <c r="H175" i="13"/>
  <c r="J175" i="13" s="1"/>
  <c r="G175" i="13"/>
  <c r="E175" i="13"/>
  <c r="D175" i="13"/>
  <c r="C175" i="13"/>
  <c r="Q174" i="13"/>
  <c r="P174" i="13"/>
  <c r="O174" i="13"/>
  <c r="M174" i="13"/>
  <c r="L174" i="13"/>
  <c r="K174" i="13"/>
  <c r="I174" i="13"/>
  <c r="H174" i="13"/>
  <c r="G174" i="13"/>
  <c r="E174" i="13"/>
  <c r="D174" i="13"/>
  <c r="C174" i="13"/>
  <c r="Q173" i="13"/>
  <c r="P173" i="13"/>
  <c r="O173" i="13"/>
  <c r="R173" i="13" s="1"/>
  <c r="M173" i="13"/>
  <c r="L173" i="13"/>
  <c r="K173" i="13"/>
  <c r="N173" i="13" s="1"/>
  <c r="I173" i="13"/>
  <c r="H173" i="13"/>
  <c r="G173" i="13"/>
  <c r="J173" i="13" s="1"/>
  <c r="E173" i="13"/>
  <c r="D173" i="13"/>
  <c r="C173" i="13"/>
  <c r="F173" i="13" s="1"/>
  <c r="Q172" i="13"/>
  <c r="P172" i="13"/>
  <c r="O172" i="13"/>
  <c r="M172" i="13"/>
  <c r="L172" i="13"/>
  <c r="K172" i="13"/>
  <c r="I172" i="13"/>
  <c r="H172" i="13"/>
  <c r="G172" i="13"/>
  <c r="E172" i="13"/>
  <c r="D172" i="13"/>
  <c r="C172" i="13"/>
  <c r="F172" i="13" s="1"/>
  <c r="Q171" i="13"/>
  <c r="P171" i="13"/>
  <c r="O171" i="13"/>
  <c r="M171" i="13"/>
  <c r="L171" i="13"/>
  <c r="K171" i="13"/>
  <c r="I171" i="13"/>
  <c r="H171" i="13"/>
  <c r="J171" i="13" s="1"/>
  <c r="G171" i="13"/>
  <c r="E171" i="13"/>
  <c r="D171" i="13"/>
  <c r="C171" i="13"/>
  <c r="R170" i="13"/>
  <c r="N170" i="13"/>
  <c r="J170" i="13"/>
  <c r="F170" i="13"/>
  <c r="R169" i="13"/>
  <c r="N169" i="13"/>
  <c r="J169" i="13"/>
  <c r="F169" i="13"/>
  <c r="R168" i="13"/>
  <c r="N168" i="13"/>
  <c r="J168" i="13"/>
  <c r="F168" i="13"/>
  <c r="R167" i="13"/>
  <c r="N167" i="13"/>
  <c r="J167" i="13"/>
  <c r="F167" i="13"/>
  <c r="R166" i="13"/>
  <c r="N166" i="13"/>
  <c r="J166" i="13"/>
  <c r="F166" i="13"/>
  <c r="Q165" i="13"/>
  <c r="P165" i="13"/>
  <c r="O165" i="13"/>
  <c r="M165" i="13"/>
  <c r="L165" i="13"/>
  <c r="K165" i="13"/>
  <c r="N165" i="13" s="1"/>
  <c r="I165" i="13"/>
  <c r="H165" i="13"/>
  <c r="G165" i="13"/>
  <c r="J165" i="13" s="1"/>
  <c r="E165" i="13"/>
  <c r="D165" i="13"/>
  <c r="C165" i="13"/>
  <c r="F165" i="13" s="1"/>
  <c r="R164" i="13"/>
  <c r="N164" i="13"/>
  <c r="J164" i="13"/>
  <c r="F164" i="13"/>
  <c r="R163" i="13"/>
  <c r="N163" i="13"/>
  <c r="J163" i="13"/>
  <c r="F163" i="13"/>
  <c r="R162" i="13"/>
  <c r="N162" i="13"/>
  <c r="J162" i="13"/>
  <c r="F162" i="13"/>
  <c r="R161" i="13"/>
  <c r="N161" i="13"/>
  <c r="J161" i="13"/>
  <c r="F161" i="13"/>
  <c r="R160" i="13"/>
  <c r="N160" i="13"/>
  <c r="J160" i="13"/>
  <c r="F160" i="13"/>
  <c r="Q159" i="13"/>
  <c r="P159" i="13"/>
  <c r="P158" i="13" s="1"/>
  <c r="O159" i="13"/>
  <c r="M159" i="13"/>
  <c r="M158" i="13" s="1"/>
  <c r="L159" i="13"/>
  <c r="L158" i="13" s="1"/>
  <c r="K159" i="13"/>
  <c r="I159" i="13"/>
  <c r="H159" i="13"/>
  <c r="H158" i="13" s="1"/>
  <c r="G159" i="13"/>
  <c r="G158" i="13" s="1"/>
  <c r="E159" i="13"/>
  <c r="D159" i="13"/>
  <c r="D158" i="13" s="1"/>
  <c r="C159" i="13"/>
  <c r="C158" i="13" s="1"/>
  <c r="Q158" i="13"/>
  <c r="K158" i="13"/>
  <c r="I158" i="13"/>
  <c r="E158" i="13"/>
  <c r="R157" i="13"/>
  <c r="Q157" i="13"/>
  <c r="P157" i="13"/>
  <c r="O157" i="13"/>
  <c r="N157" i="13"/>
  <c r="M157" i="13"/>
  <c r="L157" i="13"/>
  <c r="K157" i="13"/>
  <c r="J157" i="13"/>
  <c r="I157" i="13"/>
  <c r="H157" i="13"/>
  <c r="G157" i="13"/>
  <c r="F157" i="13"/>
  <c r="E157" i="13"/>
  <c r="D157" i="13"/>
  <c r="C157" i="13"/>
  <c r="R155" i="13"/>
  <c r="Q155" i="13"/>
  <c r="P155" i="13"/>
  <c r="O155" i="13"/>
  <c r="N155" i="13"/>
  <c r="M155" i="13"/>
  <c r="L155" i="13"/>
  <c r="K155" i="13"/>
  <c r="J155" i="13"/>
  <c r="I155" i="13"/>
  <c r="H155" i="13"/>
  <c r="G155" i="13"/>
  <c r="F155" i="13"/>
  <c r="E155" i="13"/>
  <c r="D155" i="13"/>
  <c r="C155" i="13"/>
  <c r="R153" i="13"/>
  <c r="Q153" i="13"/>
  <c r="P153" i="13"/>
  <c r="O153" i="13"/>
  <c r="N153" i="13"/>
  <c r="M153" i="13"/>
  <c r="L153" i="13"/>
  <c r="K153" i="13"/>
  <c r="J153" i="13"/>
  <c r="I153" i="13"/>
  <c r="H153" i="13"/>
  <c r="G153" i="13"/>
  <c r="F153" i="13"/>
  <c r="E153" i="13"/>
  <c r="D153" i="13"/>
  <c r="C153" i="13"/>
  <c r="Q152" i="13"/>
  <c r="P152" i="13"/>
  <c r="O152" i="13"/>
  <c r="M152" i="13"/>
  <c r="L152" i="13"/>
  <c r="K152" i="13"/>
  <c r="I152" i="13"/>
  <c r="H152" i="13"/>
  <c r="G152" i="13"/>
  <c r="E152" i="13"/>
  <c r="D152" i="13"/>
  <c r="C152" i="13"/>
  <c r="F152" i="13" s="1"/>
  <c r="Q151" i="13"/>
  <c r="P151" i="13"/>
  <c r="O151" i="13"/>
  <c r="M151" i="13"/>
  <c r="L151" i="13"/>
  <c r="K151" i="13"/>
  <c r="I151" i="13"/>
  <c r="H151" i="13"/>
  <c r="J151" i="13" s="1"/>
  <c r="G151" i="13"/>
  <c r="E151" i="13"/>
  <c r="D151" i="13"/>
  <c r="C151" i="13"/>
  <c r="Q150" i="13"/>
  <c r="R150" i="13" s="1"/>
  <c r="P150" i="13"/>
  <c r="O150" i="13"/>
  <c r="M150" i="13"/>
  <c r="N150" i="13" s="1"/>
  <c r="L150" i="13"/>
  <c r="K150" i="13"/>
  <c r="I150" i="13"/>
  <c r="H150" i="13"/>
  <c r="G150" i="13"/>
  <c r="E150" i="13"/>
  <c r="D150" i="13"/>
  <c r="C150" i="13"/>
  <c r="Q149" i="13"/>
  <c r="P149" i="13"/>
  <c r="O149" i="13"/>
  <c r="R149" i="13" s="1"/>
  <c r="M149" i="13"/>
  <c r="L149" i="13"/>
  <c r="K149" i="13"/>
  <c r="N149" i="13" s="1"/>
  <c r="I149" i="13"/>
  <c r="H149" i="13"/>
  <c r="G149" i="13"/>
  <c r="J149" i="13" s="1"/>
  <c r="E149" i="13"/>
  <c r="D149" i="13"/>
  <c r="C149" i="13"/>
  <c r="F149" i="13" s="1"/>
  <c r="Q148" i="13"/>
  <c r="P148" i="13"/>
  <c r="O148" i="13"/>
  <c r="M148" i="13"/>
  <c r="L148" i="13"/>
  <c r="K148" i="13"/>
  <c r="I148" i="13"/>
  <c r="H148" i="13"/>
  <c r="G148" i="13"/>
  <c r="E148" i="13"/>
  <c r="D148" i="13"/>
  <c r="C148" i="13"/>
  <c r="F148" i="13" s="1"/>
  <c r="Q147" i="13"/>
  <c r="P147" i="13"/>
  <c r="O147" i="13"/>
  <c r="M147" i="13"/>
  <c r="L147" i="13"/>
  <c r="K147" i="13"/>
  <c r="I147" i="13"/>
  <c r="H147" i="13"/>
  <c r="J147" i="13" s="1"/>
  <c r="G147" i="13"/>
  <c r="E147" i="13"/>
  <c r="D147" i="13"/>
  <c r="C147" i="13"/>
  <c r="Q146" i="13"/>
  <c r="R146" i="13" s="1"/>
  <c r="P146" i="13"/>
  <c r="O146" i="13"/>
  <c r="M146" i="13"/>
  <c r="N146" i="13" s="1"/>
  <c r="L146" i="13"/>
  <c r="K146" i="13"/>
  <c r="I146" i="13"/>
  <c r="H146" i="13"/>
  <c r="G146" i="13"/>
  <c r="E146" i="13"/>
  <c r="D146" i="13"/>
  <c r="C146" i="13"/>
  <c r="R145" i="13"/>
  <c r="N145" i="13"/>
  <c r="J145" i="13"/>
  <c r="F145" i="13"/>
  <c r="R144" i="13"/>
  <c r="N144" i="13"/>
  <c r="J144" i="13"/>
  <c r="F144" i="13"/>
  <c r="R143" i="13"/>
  <c r="N143" i="13"/>
  <c r="J143" i="13"/>
  <c r="F143" i="13"/>
  <c r="R142" i="13"/>
  <c r="N142" i="13"/>
  <c r="J142" i="13"/>
  <c r="F142" i="13"/>
  <c r="R141" i="13"/>
  <c r="N141" i="13"/>
  <c r="J141" i="13"/>
  <c r="F141" i="13"/>
  <c r="Q140" i="13"/>
  <c r="P140" i="13"/>
  <c r="O140" i="13"/>
  <c r="M140" i="13"/>
  <c r="L140" i="13"/>
  <c r="K140" i="13"/>
  <c r="I140" i="13"/>
  <c r="H140" i="13"/>
  <c r="G140" i="13"/>
  <c r="E140" i="13"/>
  <c r="D140" i="13"/>
  <c r="C140" i="13"/>
  <c r="F140" i="13" s="1"/>
  <c r="R139" i="13"/>
  <c r="N139" i="13"/>
  <c r="J139" i="13"/>
  <c r="F139" i="13"/>
  <c r="R138" i="13"/>
  <c r="N138" i="13"/>
  <c r="J138" i="13"/>
  <c r="F138" i="13"/>
  <c r="R137" i="13"/>
  <c r="N137" i="13"/>
  <c r="J137" i="13"/>
  <c r="F137" i="13"/>
  <c r="R136" i="13"/>
  <c r="N136" i="13"/>
  <c r="J136" i="13"/>
  <c r="F136" i="13"/>
  <c r="R135" i="13"/>
  <c r="N135" i="13"/>
  <c r="J135" i="13"/>
  <c r="F135" i="13"/>
  <c r="Q134" i="13"/>
  <c r="Q133" i="13" s="1"/>
  <c r="P134" i="13"/>
  <c r="O134" i="13"/>
  <c r="M134" i="13"/>
  <c r="M133" i="13" s="1"/>
  <c r="L134" i="13"/>
  <c r="L133" i="13" s="1"/>
  <c r="L154" i="13" s="1"/>
  <c r="K134" i="13"/>
  <c r="I134" i="13"/>
  <c r="I133" i="13" s="1"/>
  <c r="H134" i="13"/>
  <c r="H133" i="13" s="1"/>
  <c r="H154" i="13" s="1"/>
  <c r="G134" i="13"/>
  <c r="G133" i="13" s="1"/>
  <c r="G154" i="13" s="1"/>
  <c r="E134" i="13"/>
  <c r="E133" i="13" s="1"/>
  <c r="D134" i="13"/>
  <c r="C134" i="13"/>
  <c r="C133" i="13" s="1"/>
  <c r="C154" i="13" s="1"/>
  <c r="P133" i="13"/>
  <c r="P154" i="13" s="1"/>
  <c r="O133" i="13"/>
  <c r="O154" i="13" s="1"/>
  <c r="K133" i="13"/>
  <c r="K154" i="13" s="1"/>
  <c r="D133" i="13"/>
  <c r="D154" i="13" s="1"/>
  <c r="R132" i="13"/>
  <c r="Q132" i="13"/>
  <c r="P132" i="13"/>
  <c r="O132" i="13"/>
  <c r="N132" i="13"/>
  <c r="M132" i="13"/>
  <c r="L132" i="13"/>
  <c r="K132" i="13"/>
  <c r="J132" i="13"/>
  <c r="I132" i="13"/>
  <c r="H132" i="13"/>
  <c r="G132" i="13"/>
  <c r="F132" i="13"/>
  <c r="E132" i="13"/>
  <c r="D132" i="13"/>
  <c r="C132" i="13"/>
  <c r="R130" i="13"/>
  <c r="Q130" i="13"/>
  <c r="P130" i="13"/>
  <c r="O130" i="13"/>
  <c r="N130" i="13"/>
  <c r="M130" i="13"/>
  <c r="L130" i="13"/>
  <c r="K130" i="13"/>
  <c r="J130" i="13"/>
  <c r="I130" i="13"/>
  <c r="H130" i="13"/>
  <c r="G130" i="13"/>
  <c r="F130" i="13"/>
  <c r="E130" i="13"/>
  <c r="D130" i="13"/>
  <c r="C130" i="13"/>
  <c r="R128" i="13"/>
  <c r="Q128" i="13"/>
  <c r="P128" i="13"/>
  <c r="O128" i="13"/>
  <c r="N128" i="13"/>
  <c r="M128" i="13"/>
  <c r="L128" i="13"/>
  <c r="K128" i="13"/>
  <c r="J128" i="13"/>
  <c r="I128" i="13"/>
  <c r="H128" i="13"/>
  <c r="G128" i="13"/>
  <c r="F128" i="13"/>
  <c r="E128" i="13"/>
  <c r="D128" i="13"/>
  <c r="C128" i="13"/>
  <c r="Q127" i="13"/>
  <c r="P127" i="13"/>
  <c r="O127" i="13"/>
  <c r="M127" i="13"/>
  <c r="L127" i="13"/>
  <c r="K127" i="13"/>
  <c r="I127" i="13"/>
  <c r="H127" i="13"/>
  <c r="J127" i="13" s="1"/>
  <c r="G127" i="13"/>
  <c r="E127" i="13"/>
  <c r="D127" i="13"/>
  <c r="C127" i="13"/>
  <c r="Q126" i="13"/>
  <c r="R126" i="13" s="1"/>
  <c r="P126" i="13"/>
  <c r="O126" i="13"/>
  <c r="M126" i="13"/>
  <c r="N126" i="13" s="1"/>
  <c r="L126" i="13"/>
  <c r="K126" i="13"/>
  <c r="I126" i="13"/>
  <c r="H126" i="13"/>
  <c r="G126" i="13"/>
  <c r="E126" i="13"/>
  <c r="D126" i="13"/>
  <c r="C126" i="13"/>
  <c r="Q125" i="13"/>
  <c r="P125" i="13"/>
  <c r="O125" i="13"/>
  <c r="R125" i="13" s="1"/>
  <c r="M125" i="13"/>
  <c r="L125" i="13"/>
  <c r="K125" i="13"/>
  <c r="N125" i="13" s="1"/>
  <c r="I125" i="13"/>
  <c r="H125" i="13"/>
  <c r="G125" i="13"/>
  <c r="J125" i="13" s="1"/>
  <c r="E125" i="13"/>
  <c r="D125" i="13"/>
  <c r="C125" i="13"/>
  <c r="F125" i="13" s="1"/>
  <c r="Q124" i="13"/>
  <c r="P124" i="13"/>
  <c r="O124" i="13"/>
  <c r="M124" i="13"/>
  <c r="L124" i="13"/>
  <c r="K124" i="13"/>
  <c r="I124" i="13"/>
  <c r="H124" i="13"/>
  <c r="G124" i="13"/>
  <c r="E124" i="13"/>
  <c r="D124" i="13"/>
  <c r="C124" i="13"/>
  <c r="F124" i="13" s="1"/>
  <c r="Q123" i="13"/>
  <c r="P123" i="13"/>
  <c r="O123" i="13"/>
  <c r="M123" i="13"/>
  <c r="L123" i="13"/>
  <c r="K123" i="13"/>
  <c r="I123" i="13"/>
  <c r="H123" i="13"/>
  <c r="J123" i="13" s="1"/>
  <c r="G123" i="13"/>
  <c r="E123" i="13"/>
  <c r="D123" i="13"/>
  <c r="C123" i="13"/>
  <c r="Q122" i="13"/>
  <c r="R122" i="13" s="1"/>
  <c r="P122" i="13"/>
  <c r="O122" i="13"/>
  <c r="M122" i="13"/>
  <c r="N122" i="13" s="1"/>
  <c r="L122" i="13"/>
  <c r="K122" i="13"/>
  <c r="I122" i="13"/>
  <c r="H122" i="13"/>
  <c r="G122" i="13"/>
  <c r="E122" i="13"/>
  <c r="D122" i="13"/>
  <c r="C122" i="13"/>
  <c r="Q121" i="13"/>
  <c r="P121" i="13"/>
  <c r="O121" i="13"/>
  <c r="R121" i="13" s="1"/>
  <c r="M121" i="13"/>
  <c r="L121" i="13"/>
  <c r="K121" i="13"/>
  <c r="N121" i="13" s="1"/>
  <c r="I121" i="13"/>
  <c r="H121" i="13"/>
  <c r="G121" i="13"/>
  <c r="J121" i="13" s="1"/>
  <c r="E121" i="13"/>
  <c r="D121" i="13"/>
  <c r="C121" i="13"/>
  <c r="F121" i="13" s="1"/>
  <c r="R120" i="13"/>
  <c r="N120" i="13"/>
  <c r="J120" i="13"/>
  <c r="F120" i="13"/>
  <c r="R119" i="13"/>
  <c r="N119" i="13"/>
  <c r="J119" i="13"/>
  <c r="F119" i="13"/>
  <c r="R118" i="13"/>
  <c r="N118" i="13"/>
  <c r="J118" i="13"/>
  <c r="F118" i="13"/>
  <c r="R117" i="13"/>
  <c r="N117" i="13"/>
  <c r="J117" i="13"/>
  <c r="F117" i="13"/>
  <c r="R116" i="13"/>
  <c r="N116" i="13"/>
  <c r="J116" i="13"/>
  <c r="F116" i="13"/>
  <c r="Q115" i="13"/>
  <c r="Q108" i="13" s="1"/>
  <c r="P115" i="13"/>
  <c r="O115" i="13"/>
  <c r="M115" i="13"/>
  <c r="M108" i="13" s="1"/>
  <c r="L115" i="13"/>
  <c r="L108" i="13" s="1"/>
  <c r="L129" i="13" s="1"/>
  <c r="K115" i="13"/>
  <c r="I115" i="13"/>
  <c r="H115" i="13"/>
  <c r="G115" i="13"/>
  <c r="E115" i="13"/>
  <c r="D115" i="13"/>
  <c r="C115" i="13"/>
  <c r="R114" i="13"/>
  <c r="N114" i="13"/>
  <c r="J114" i="13"/>
  <c r="F114" i="13"/>
  <c r="R113" i="13"/>
  <c r="N113" i="13"/>
  <c r="J113" i="13"/>
  <c r="F113" i="13"/>
  <c r="R112" i="13"/>
  <c r="N112" i="13"/>
  <c r="J112" i="13"/>
  <c r="F112" i="13"/>
  <c r="R111" i="13"/>
  <c r="N111" i="13"/>
  <c r="J111" i="13"/>
  <c r="F111" i="13"/>
  <c r="R110" i="13"/>
  <c r="N110" i="13"/>
  <c r="J110" i="13"/>
  <c r="F110" i="13"/>
  <c r="Q109" i="13"/>
  <c r="P109" i="13"/>
  <c r="O109" i="13"/>
  <c r="M109" i="13"/>
  <c r="L109" i="13"/>
  <c r="K109" i="13"/>
  <c r="N109" i="13" s="1"/>
  <c r="I109" i="13"/>
  <c r="H109" i="13"/>
  <c r="G109" i="13"/>
  <c r="E109" i="13"/>
  <c r="D109" i="13"/>
  <c r="C109" i="13"/>
  <c r="F109" i="13" s="1"/>
  <c r="P108" i="13"/>
  <c r="P129" i="13" s="1"/>
  <c r="K108" i="13"/>
  <c r="K131" i="13" s="1"/>
  <c r="D108" i="13"/>
  <c r="D129" i="13" s="1"/>
  <c r="C108" i="13"/>
  <c r="C131" i="13" s="1"/>
  <c r="R107" i="13"/>
  <c r="Q107" i="13"/>
  <c r="P107" i="13"/>
  <c r="O107" i="13"/>
  <c r="N107" i="13"/>
  <c r="M107" i="13"/>
  <c r="L107" i="13"/>
  <c r="K107" i="13"/>
  <c r="J107" i="13"/>
  <c r="I107" i="13"/>
  <c r="H107" i="13"/>
  <c r="G107" i="13"/>
  <c r="F107" i="13"/>
  <c r="E107" i="13"/>
  <c r="D107" i="13"/>
  <c r="C107" i="13"/>
  <c r="R105" i="13"/>
  <c r="Q105" i="13"/>
  <c r="P105" i="13"/>
  <c r="O105" i="13"/>
  <c r="N105" i="13"/>
  <c r="M105" i="13"/>
  <c r="L105" i="13"/>
  <c r="K105" i="13"/>
  <c r="J105" i="13"/>
  <c r="I105" i="13"/>
  <c r="H105" i="13"/>
  <c r="G105" i="13"/>
  <c r="F105" i="13"/>
  <c r="E105" i="13"/>
  <c r="D105" i="13"/>
  <c r="C105" i="13"/>
  <c r="R103" i="13"/>
  <c r="Q103" i="13"/>
  <c r="P103" i="13"/>
  <c r="O103" i="13"/>
  <c r="N103" i="13"/>
  <c r="M103" i="13"/>
  <c r="L103" i="13"/>
  <c r="K103" i="13"/>
  <c r="J103" i="13"/>
  <c r="I103" i="13"/>
  <c r="H103" i="13"/>
  <c r="G103" i="13"/>
  <c r="F103" i="13"/>
  <c r="E103" i="13"/>
  <c r="D103" i="13"/>
  <c r="C103" i="13"/>
  <c r="Q102" i="13"/>
  <c r="R102" i="13" s="1"/>
  <c r="P102" i="13"/>
  <c r="O102" i="13"/>
  <c r="M102" i="13"/>
  <c r="N102" i="13" s="1"/>
  <c r="L102" i="13"/>
  <c r="K102" i="13"/>
  <c r="I102" i="13"/>
  <c r="H102" i="13"/>
  <c r="G102" i="13"/>
  <c r="E102" i="13"/>
  <c r="D102" i="13"/>
  <c r="C102" i="13"/>
  <c r="Q101" i="13"/>
  <c r="P101" i="13"/>
  <c r="O101" i="13"/>
  <c r="R101" i="13" s="1"/>
  <c r="M101" i="13"/>
  <c r="L101" i="13"/>
  <c r="K101" i="13"/>
  <c r="N101" i="13" s="1"/>
  <c r="I101" i="13"/>
  <c r="H101" i="13"/>
  <c r="G101" i="13"/>
  <c r="J101" i="13" s="1"/>
  <c r="E101" i="13"/>
  <c r="D101" i="13"/>
  <c r="C101" i="13"/>
  <c r="F101" i="13" s="1"/>
  <c r="Q100" i="13"/>
  <c r="P100" i="13"/>
  <c r="O100" i="13"/>
  <c r="M100" i="13"/>
  <c r="L100" i="13"/>
  <c r="K100" i="13"/>
  <c r="I100" i="13"/>
  <c r="H100" i="13"/>
  <c r="G100" i="13"/>
  <c r="E100" i="13"/>
  <c r="D100" i="13"/>
  <c r="C100" i="13"/>
  <c r="F100" i="13" s="1"/>
  <c r="Q99" i="13"/>
  <c r="P99" i="13"/>
  <c r="O99" i="13"/>
  <c r="M99" i="13"/>
  <c r="L99" i="13"/>
  <c r="K99" i="13"/>
  <c r="I99" i="13"/>
  <c r="H99" i="13"/>
  <c r="J99" i="13" s="1"/>
  <c r="G99" i="13"/>
  <c r="E99" i="13"/>
  <c r="D99" i="13"/>
  <c r="C99" i="13"/>
  <c r="Q98" i="13"/>
  <c r="R98" i="13" s="1"/>
  <c r="P98" i="13"/>
  <c r="O98" i="13"/>
  <c r="M98" i="13"/>
  <c r="N98" i="13" s="1"/>
  <c r="L98" i="13"/>
  <c r="K98" i="13"/>
  <c r="I98" i="13"/>
  <c r="H98" i="13"/>
  <c r="G98" i="13"/>
  <c r="E98" i="13"/>
  <c r="D98" i="13"/>
  <c r="C98" i="13"/>
  <c r="Q97" i="13"/>
  <c r="P97" i="13"/>
  <c r="O97" i="13"/>
  <c r="R97" i="13" s="1"/>
  <c r="M97" i="13"/>
  <c r="L97" i="13"/>
  <c r="K97" i="13"/>
  <c r="N97" i="13" s="1"/>
  <c r="I97" i="13"/>
  <c r="H97" i="13"/>
  <c r="G97" i="13"/>
  <c r="J97" i="13" s="1"/>
  <c r="F97" i="13"/>
  <c r="E97" i="13"/>
  <c r="D97" i="13"/>
  <c r="C97" i="13"/>
  <c r="Q96" i="13"/>
  <c r="P96" i="13"/>
  <c r="O96" i="13"/>
  <c r="M96" i="13"/>
  <c r="L96" i="13"/>
  <c r="K96" i="13"/>
  <c r="I96" i="13"/>
  <c r="H96" i="13"/>
  <c r="G96" i="13"/>
  <c r="J96" i="13" s="1"/>
  <c r="E96" i="13"/>
  <c r="D96" i="13"/>
  <c r="C96" i="13"/>
  <c r="F96" i="13" s="1"/>
  <c r="R95" i="13"/>
  <c r="N95" i="13"/>
  <c r="J95" i="13"/>
  <c r="F95" i="13"/>
  <c r="R94" i="13"/>
  <c r="N94" i="13"/>
  <c r="J94" i="13"/>
  <c r="F94" i="13"/>
  <c r="R93" i="13"/>
  <c r="N93" i="13"/>
  <c r="J93" i="13"/>
  <c r="F93" i="13"/>
  <c r="R92" i="13"/>
  <c r="N92" i="13"/>
  <c r="J92" i="13"/>
  <c r="F92" i="13"/>
  <c r="R91" i="13"/>
  <c r="N91" i="13"/>
  <c r="J91" i="13"/>
  <c r="F91" i="13"/>
  <c r="Q90" i="13"/>
  <c r="R90" i="13" s="1"/>
  <c r="P90" i="13"/>
  <c r="O90" i="13"/>
  <c r="M90" i="13"/>
  <c r="L90" i="13"/>
  <c r="K90" i="13"/>
  <c r="I90" i="13"/>
  <c r="H90" i="13"/>
  <c r="G90" i="13"/>
  <c r="E90" i="13"/>
  <c r="D90" i="13"/>
  <c r="C90" i="13"/>
  <c r="R89" i="13"/>
  <c r="N89" i="13"/>
  <c r="J89" i="13"/>
  <c r="F89" i="13"/>
  <c r="R88" i="13"/>
  <c r="N88" i="13"/>
  <c r="J88" i="13"/>
  <c r="F88" i="13"/>
  <c r="R87" i="13"/>
  <c r="N87" i="13"/>
  <c r="J87" i="13"/>
  <c r="F87" i="13"/>
  <c r="R86" i="13"/>
  <c r="N86" i="13"/>
  <c r="J86" i="13"/>
  <c r="F86" i="13"/>
  <c r="R85" i="13"/>
  <c r="N85" i="13"/>
  <c r="J85" i="13"/>
  <c r="F85" i="13"/>
  <c r="Q84" i="13"/>
  <c r="P84" i="13"/>
  <c r="O84" i="13"/>
  <c r="M84" i="13"/>
  <c r="M83" i="13" s="1"/>
  <c r="M104" i="13" s="1"/>
  <c r="L84" i="13"/>
  <c r="K84" i="13"/>
  <c r="I84" i="13"/>
  <c r="H84" i="13"/>
  <c r="H83" i="13" s="1"/>
  <c r="H106" i="13" s="1"/>
  <c r="G84" i="13"/>
  <c r="J84" i="13" s="1"/>
  <c r="E84" i="13"/>
  <c r="D84" i="13"/>
  <c r="C84" i="13"/>
  <c r="F84" i="13" s="1"/>
  <c r="Q83" i="13"/>
  <c r="Q104" i="13" s="1"/>
  <c r="P83" i="13"/>
  <c r="P106" i="13" s="1"/>
  <c r="L83" i="13"/>
  <c r="L106" i="13" s="1"/>
  <c r="I83" i="13"/>
  <c r="I104" i="13" s="1"/>
  <c r="E83" i="13"/>
  <c r="E104" i="13" s="1"/>
  <c r="D83" i="13"/>
  <c r="D106" i="13" s="1"/>
  <c r="R82" i="13"/>
  <c r="Q82" i="13"/>
  <c r="P82" i="13"/>
  <c r="O82" i="13"/>
  <c r="N82" i="13"/>
  <c r="M82" i="13"/>
  <c r="L82" i="13"/>
  <c r="K82" i="13"/>
  <c r="J82" i="13"/>
  <c r="I82" i="13"/>
  <c r="H82" i="13"/>
  <c r="G82" i="13"/>
  <c r="F82" i="13"/>
  <c r="E82" i="13"/>
  <c r="D82" i="13"/>
  <c r="C82" i="13"/>
  <c r="R80" i="13"/>
  <c r="Q80" i="13"/>
  <c r="P80" i="13"/>
  <c r="O80" i="13"/>
  <c r="N80" i="13"/>
  <c r="M80" i="13"/>
  <c r="L80" i="13"/>
  <c r="K80" i="13"/>
  <c r="J80" i="13"/>
  <c r="I80" i="13"/>
  <c r="H80" i="13"/>
  <c r="G80" i="13"/>
  <c r="F80" i="13"/>
  <c r="E80" i="13"/>
  <c r="D80" i="13"/>
  <c r="C80" i="13"/>
  <c r="R78" i="13"/>
  <c r="Q78" i="13"/>
  <c r="P78" i="13"/>
  <c r="O78" i="13"/>
  <c r="N78" i="13"/>
  <c r="M78" i="13"/>
  <c r="L78" i="13"/>
  <c r="K78" i="13"/>
  <c r="J78" i="13"/>
  <c r="I78" i="13"/>
  <c r="H78" i="13"/>
  <c r="G78" i="13"/>
  <c r="F78" i="13"/>
  <c r="E78" i="13"/>
  <c r="D78" i="13"/>
  <c r="C78" i="13"/>
  <c r="Q77" i="13"/>
  <c r="P77" i="13"/>
  <c r="O77" i="13"/>
  <c r="M77" i="13"/>
  <c r="L77" i="13"/>
  <c r="K77" i="13"/>
  <c r="I77" i="13"/>
  <c r="H77" i="13"/>
  <c r="G77" i="13"/>
  <c r="J77" i="13" s="1"/>
  <c r="E77" i="13"/>
  <c r="D77" i="13"/>
  <c r="C77" i="13"/>
  <c r="F77" i="13" s="1"/>
  <c r="Q76" i="13"/>
  <c r="P76" i="13"/>
  <c r="O76" i="13"/>
  <c r="M76" i="13"/>
  <c r="L76" i="13"/>
  <c r="K76" i="13"/>
  <c r="I76" i="13"/>
  <c r="H76" i="13"/>
  <c r="G76" i="13"/>
  <c r="E76" i="13"/>
  <c r="D76" i="13"/>
  <c r="C76" i="13"/>
  <c r="F76" i="13" s="1"/>
  <c r="Q75" i="13"/>
  <c r="P75" i="13"/>
  <c r="R75" i="13" s="1"/>
  <c r="O75" i="13"/>
  <c r="M75" i="13"/>
  <c r="L75" i="13"/>
  <c r="K75" i="13"/>
  <c r="I75" i="13"/>
  <c r="H75" i="13"/>
  <c r="J75" i="13" s="1"/>
  <c r="G75" i="13"/>
  <c r="E75" i="13"/>
  <c r="D75" i="13"/>
  <c r="C75" i="13"/>
  <c r="Q74" i="13"/>
  <c r="P74" i="13"/>
  <c r="O74" i="13"/>
  <c r="M74" i="13"/>
  <c r="N74" i="13" s="1"/>
  <c r="L74" i="13"/>
  <c r="K74" i="13"/>
  <c r="I74" i="13"/>
  <c r="H74" i="13"/>
  <c r="G74" i="13"/>
  <c r="E74" i="13"/>
  <c r="D74" i="13"/>
  <c r="C74" i="13"/>
  <c r="Q73" i="13"/>
  <c r="P73" i="13"/>
  <c r="O73" i="13"/>
  <c r="R73" i="13" s="1"/>
  <c r="M73" i="13"/>
  <c r="L73" i="13"/>
  <c r="K73" i="13"/>
  <c r="N73" i="13" s="1"/>
  <c r="I73" i="13"/>
  <c r="H73" i="13"/>
  <c r="G73" i="13"/>
  <c r="J73" i="13" s="1"/>
  <c r="E73" i="13"/>
  <c r="D73" i="13"/>
  <c r="C73" i="13"/>
  <c r="F73" i="13" s="1"/>
  <c r="Q72" i="13"/>
  <c r="P72" i="13"/>
  <c r="O72" i="13"/>
  <c r="M72" i="13"/>
  <c r="L72" i="13"/>
  <c r="K72" i="13"/>
  <c r="I72" i="13"/>
  <c r="H72" i="13"/>
  <c r="G72" i="13"/>
  <c r="E72" i="13"/>
  <c r="D72" i="13"/>
  <c r="C72" i="13"/>
  <c r="F72" i="13" s="1"/>
  <c r="Q71" i="13"/>
  <c r="P71" i="13"/>
  <c r="R71" i="13" s="1"/>
  <c r="O71" i="13"/>
  <c r="M71" i="13"/>
  <c r="L71" i="13"/>
  <c r="K71" i="13"/>
  <c r="I71" i="13"/>
  <c r="H71" i="13"/>
  <c r="J71" i="13" s="1"/>
  <c r="G71" i="13"/>
  <c r="E71" i="13"/>
  <c r="D71" i="13"/>
  <c r="C71" i="13"/>
  <c r="R70" i="13"/>
  <c r="N70" i="13"/>
  <c r="J70" i="13"/>
  <c r="F70" i="13"/>
  <c r="R69" i="13"/>
  <c r="N69" i="13"/>
  <c r="J69" i="13"/>
  <c r="F69" i="13"/>
  <c r="R68" i="13"/>
  <c r="N68" i="13"/>
  <c r="J68" i="13"/>
  <c r="F68" i="13"/>
  <c r="R67" i="13"/>
  <c r="N67" i="13"/>
  <c r="J67" i="13"/>
  <c r="F67" i="13"/>
  <c r="R66" i="13"/>
  <c r="N66" i="13"/>
  <c r="J66" i="13"/>
  <c r="F66" i="13"/>
  <c r="Q65" i="13"/>
  <c r="P65" i="13"/>
  <c r="O65" i="13"/>
  <c r="R65" i="13" s="1"/>
  <c r="M65" i="13"/>
  <c r="L65" i="13"/>
  <c r="K65" i="13"/>
  <c r="N65" i="13" s="1"/>
  <c r="I65" i="13"/>
  <c r="H65" i="13"/>
  <c r="G65" i="13"/>
  <c r="J65" i="13" s="1"/>
  <c r="E65" i="13"/>
  <c r="D65" i="13"/>
  <c r="C65" i="13"/>
  <c r="F65" i="13" s="1"/>
  <c r="R64" i="13"/>
  <c r="N64" i="13"/>
  <c r="J64" i="13"/>
  <c r="F64" i="13"/>
  <c r="R63" i="13"/>
  <c r="N63" i="13"/>
  <c r="J63" i="13"/>
  <c r="F63" i="13"/>
  <c r="R62" i="13"/>
  <c r="N62" i="13"/>
  <c r="J62" i="13"/>
  <c r="F62" i="13"/>
  <c r="R61" i="13"/>
  <c r="N61" i="13"/>
  <c r="J61" i="13"/>
  <c r="F61" i="13"/>
  <c r="R60" i="13"/>
  <c r="N60" i="13"/>
  <c r="J60" i="13"/>
  <c r="F60" i="13"/>
  <c r="Q59" i="13"/>
  <c r="Q58" i="13" s="1"/>
  <c r="P59" i="13"/>
  <c r="P58" i="13" s="1"/>
  <c r="O59" i="13"/>
  <c r="O58" i="13" s="1"/>
  <c r="M59" i="13"/>
  <c r="L59" i="13"/>
  <c r="L58" i="13" s="1"/>
  <c r="K59" i="13"/>
  <c r="N59" i="13" s="1"/>
  <c r="I59" i="13"/>
  <c r="H59" i="13"/>
  <c r="H58" i="13" s="1"/>
  <c r="G59" i="13"/>
  <c r="J59" i="13" s="1"/>
  <c r="E59" i="13"/>
  <c r="E58" i="13" s="1"/>
  <c r="D59" i="13"/>
  <c r="D58" i="13" s="1"/>
  <c r="C59" i="13"/>
  <c r="F59" i="13" s="1"/>
  <c r="M58" i="13"/>
  <c r="I58" i="13"/>
  <c r="C58" i="13"/>
  <c r="R57" i="13"/>
  <c r="Q57" i="13"/>
  <c r="P57" i="13"/>
  <c r="O57" i="13"/>
  <c r="N57" i="13"/>
  <c r="M57" i="13"/>
  <c r="L57" i="13"/>
  <c r="K57" i="13"/>
  <c r="J57" i="13"/>
  <c r="I57" i="13"/>
  <c r="H57" i="13"/>
  <c r="G57" i="13"/>
  <c r="F57" i="13"/>
  <c r="E57" i="13"/>
  <c r="D57" i="13"/>
  <c r="C57" i="13"/>
  <c r="R55" i="13"/>
  <c r="Q55" i="13"/>
  <c r="P55" i="13"/>
  <c r="O55" i="13"/>
  <c r="N55" i="13"/>
  <c r="M55" i="13"/>
  <c r="L55" i="13"/>
  <c r="K55" i="13"/>
  <c r="J55" i="13"/>
  <c r="I55" i="13"/>
  <c r="H55" i="13"/>
  <c r="G55" i="13"/>
  <c r="F55" i="13"/>
  <c r="E55" i="13"/>
  <c r="D55" i="13"/>
  <c r="C55" i="13"/>
  <c r="R53" i="13"/>
  <c r="Q53" i="13"/>
  <c r="P53" i="13"/>
  <c r="O53" i="13"/>
  <c r="N53" i="13"/>
  <c r="M53" i="13"/>
  <c r="L53" i="13"/>
  <c r="K53" i="13"/>
  <c r="J53" i="13"/>
  <c r="I53" i="13"/>
  <c r="H53" i="13"/>
  <c r="G53" i="13"/>
  <c r="F53" i="13"/>
  <c r="E53" i="13"/>
  <c r="D53" i="13"/>
  <c r="C53" i="13"/>
  <c r="Q52" i="13"/>
  <c r="P52" i="13"/>
  <c r="O52" i="13"/>
  <c r="M52" i="13"/>
  <c r="L52" i="13"/>
  <c r="K52" i="13"/>
  <c r="I52" i="13"/>
  <c r="H52" i="13"/>
  <c r="G52" i="13"/>
  <c r="E52" i="13"/>
  <c r="D52" i="13"/>
  <c r="C52" i="13"/>
  <c r="F52" i="13" s="1"/>
  <c r="Q51" i="13"/>
  <c r="P51" i="13"/>
  <c r="O51" i="13"/>
  <c r="R51" i="13" s="1"/>
  <c r="M51" i="13"/>
  <c r="L51" i="13"/>
  <c r="K51" i="13"/>
  <c r="N51" i="13" s="1"/>
  <c r="I51" i="13"/>
  <c r="H51" i="13"/>
  <c r="G51" i="13"/>
  <c r="J51" i="13" s="1"/>
  <c r="E51" i="13"/>
  <c r="D51" i="13"/>
  <c r="C51" i="13"/>
  <c r="F51" i="13" s="1"/>
  <c r="Q50" i="13"/>
  <c r="P50" i="13"/>
  <c r="O50" i="13"/>
  <c r="M50" i="13"/>
  <c r="L50" i="13"/>
  <c r="K50" i="13"/>
  <c r="I50" i="13"/>
  <c r="H50" i="13"/>
  <c r="G50" i="13"/>
  <c r="E50" i="13"/>
  <c r="D50" i="13"/>
  <c r="C50" i="13"/>
  <c r="F50" i="13" s="1"/>
  <c r="Q49" i="13"/>
  <c r="P49" i="13"/>
  <c r="R49" i="13" s="1"/>
  <c r="O49" i="13"/>
  <c r="M49" i="13"/>
  <c r="L49" i="13"/>
  <c r="K49" i="13"/>
  <c r="I49" i="13"/>
  <c r="H49" i="13"/>
  <c r="J49" i="13" s="1"/>
  <c r="G49" i="13"/>
  <c r="E49" i="13"/>
  <c r="D49" i="13"/>
  <c r="C49" i="13"/>
  <c r="Q48" i="13"/>
  <c r="P48" i="13"/>
  <c r="O48" i="13"/>
  <c r="M48" i="13"/>
  <c r="L48" i="13"/>
  <c r="K48" i="13"/>
  <c r="I48" i="13"/>
  <c r="H48" i="13"/>
  <c r="G48" i="13"/>
  <c r="E48" i="13"/>
  <c r="D48" i="13"/>
  <c r="C48" i="13"/>
  <c r="F48" i="13" s="1"/>
  <c r="Q47" i="13"/>
  <c r="P47" i="13"/>
  <c r="O47" i="13"/>
  <c r="R47" i="13" s="1"/>
  <c r="M47" i="13"/>
  <c r="L47" i="13"/>
  <c r="K47" i="13"/>
  <c r="N47" i="13" s="1"/>
  <c r="I47" i="13"/>
  <c r="H47" i="13"/>
  <c r="G47" i="13"/>
  <c r="J47" i="13" s="1"/>
  <c r="E47" i="13"/>
  <c r="D47" i="13"/>
  <c r="C47" i="13"/>
  <c r="F47" i="13" s="1"/>
  <c r="Q46" i="13"/>
  <c r="P46" i="13"/>
  <c r="O46" i="13"/>
  <c r="M46" i="13"/>
  <c r="L46" i="13"/>
  <c r="K46" i="13"/>
  <c r="I46" i="13"/>
  <c r="H46" i="13"/>
  <c r="G46" i="13"/>
  <c r="E46" i="13"/>
  <c r="D46" i="13"/>
  <c r="C46" i="13"/>
  <c r="F46" i="13" s="1"/>
  <c r="R45" i="13"/>
  <c r="N45" i="13"/>
  <c r="J45" i="13"/>
  <c r="F45" i="13"/>
  <c r="R44" i="13"/>
  <c r="N44" i="13"/>
  <c r="J44" i="13"/>
  <c r="F44" i="13"/>
  <c r="R43" i="13"/>
  <c r="N43" i="13"/>
  <c r="J43" i="13"/>
  <c r="F43" i="13"/>
  <c r="R42" i="13"/>
  <c r="N42" i="13"/>
  <c r="J42" i="13"/>
  <c r="F42" i="13"/>
  <c r="R41" i="13"/>
  <c r="N41" i="13"/>
  <c r="J41" i="13"/>
  <c r="F41" i="13"/>
  <c r="Q40" i="13"/>
  <c r="P40" i="13"/>
  <c r="O40" i="13"/>
  <c r="M40" i="13"/>
  <c r="L40" i="13"/>
  <c r="K40" i="13"/>
  <c r="N40" i="13" s="1"/>
  <c r="I40" i="13"/>
  <c r="H40" i="13"/>
  <c r="G40" i="13"/>
  <c r="E40" i="13"/>
  <c r="D40" i="13"/>
  <c r="C40" i="13"/>
  <c r="F40" i="13" s="1"/>
  <c r="R39" i="13"/>
  <c r="N39" i="13"/>
  <c r="J39" i="13"/>
  <c r="F39" i="13"/>
  <c r="R38" i="13"/>
  <c r="N38" i="13"/>
  <c r="J38" i="13"/>
  <c r="F38" i="13"/>
  <c r="R37" i="13"/>
  <c r="N37" i="13"/>
  <c r="J37" i="13"/>
  <c r="F37" i="13"/>
  <c r="R36" i="13"/>
  <c r="N36" i="13"/>
  <c r="J36" i="13"/>
  <c r="F36" i="13"/>
  <c r="R35" i="13"/>
  <c r="N35" i="13"/>
  <c r="J35" i="13"/>
  <c r="F35" i="13"/>
  <c r="Q34" i="13"/>
  <c r="P34" i="13"/>
  <c r="P33" i="13" s="1"/>
  <c r="P54" i="13" s="1"/>
  <c r="O34" i="13"/>
  <c r="M34" i="13"/>
  <c r="L34" i="13"/>
  <c r="K34" i="13"/>
  <c r="N34" i="13" s="1"/>
  <c r="I34" i="13"/>
  <c r="H34" i="13"/>
  <c r="H33" i="13" s="1"/>
  <c r="H54" i="13" s="1"/>
  <c r="G34" i="13"/>
  <c r="E34" i="13"/>
  <c r="D34" i="13"/>
  <c r="C34" i="13"/>
  <c r="F34" i="13" s="1"/>
  <c r="L33" i="13"/>
  <c r="L54" i="13" s="1"/>
  <c r="D33" i="13"/>
  <c r="D54" i="13" s="1"/>
  <c r="R32" i="13"/>
  <c r="Q32" i="13"/>
  <c r="P32" i="13"/>
  <c r="O32" i="13"/>
  <c r="N32" i="13"/>
  <c r="M32" i="13"/>
  <c r="L32" i="13"/>
  <c r="K32" i="13"/>
  <c r="J32" i="13"/>
  <c r="I32" i="13"/>
  <c r="H32" i="13"/>
  <c r="G32" i="13"/>
  <c r="F32" i="13"/>
  <c r="E32" i="13"/>
  <c r="D32" i="13"/>
  <c r="C32" i="13"/>
  <c r="R30" i="13"/>
  <c r="Q30" i="13"/>
  <c r="P30" i="13"/>
  <c r="O30" i="13"/>
  <c r="N30" i="13"/>
  <c r="M30" i="13"/>
  <c r="L30" i="13"/>
  <c r="K30" i="13"/>
  <c r="J30" i="13"/>
  <c r="I30" i="13"/>
  <c r="H30" i="13"/>
  <c r="G30" i="13"/>
  <c r="F30" i="13"/>
  <c r="E30" i="13"/>
  <c r="D30" i="13"/>
  <c r="C30" i="13"/>
  <c r="R28" i="13"/>
  <c r="Q28" i="13"/>
  <c r="P28" i="13"/>
  <c r="O28" i="13"/>
  <c r="N28" i="13"/>
  <c r="M28" i="13"/>
  <c r="L28" i="13"/>
  <c r="K28" i="13"/>
  <c r="J28" i="13"/>
  <c r="I28" i="13"/>
  <c r="H28" i="13"/>
  <c r="G28" i="13"/>
  <c r="F28" i="13"/>
  <c r="E28" i="13"/>
  <c r="D28" i="13"/>
  <c r="C28" i="13"/>
  <c r="Q27" i="13"/>
  <c r="P27" i="13"/>
  <c r="O27" i="13"/>
  <c r="M27" i="13"/>
  <c r="N27" i="13" s="1"/>
  <c r="L27" i="13"/>
  <c r="K27" i="13"/>
  <c r="I27" i="13"/>
  <c r="H27" i="13"/>
  <c r="G27" i="13"/>
  <c r="E27" i="13"/>
  <c r="D27" i="13"/>
  <c r="C27" i="13"/>
  <c r="Q26" i="13"/>
  <c r="P26" i="13"/>
  <c r="O26" i="13"/>
  <c r="M26" i="13"/>
  <c r="L26" i="13"/>
  <c r="K26" i="13"/>
  <c r="N26" i="13" s="1"/>
  <c r="I26" i="13"/>
  <c r="H26" i="13"/>
  <c r="G26" i="13"/>
  <c r="E26" i="13"/>
  <c r="D26" i="13"/>
  <c r="C26" i="13"/>
  <c r="F26" i="13" s="1"/>
  <c r="Q25" i="13"/>
  <c r="P25" i="13"/>
  <c r="O25" i="13"/>
  <c r="M25" i="13"/>
  <c r="L25" i="13"/>
  <c r="K25" i="13"/>
  <c r="I25" i="13"/>
  <c r="H25" i="13"/>
  <c r="G25" i="13"/>
  <c r="E25" i="13"/>
  <c r="D25" i="13"/>
  <c r="C25" i="13"/>
  <c r="F25" i="13" s="1"/>
  <c r="Q24" i="13"/>
  <c r="P24" i="13"/>
  <c r="O24" i="13"/>
  <c r="M24" i="13"/>
  <c r="L24" i="13"/>
  <c r="K24" i="13"/>
  <c r="I24" i="13"/>
  <c r="H24" i="13"/>
  <c r="G24" i="13"/>
  <c r="E24" i="13"/>
  <c r="D24" i="13"/>
  <c r="C24" i="13"/>
  <c r="F24" i="13" s="1"/>
  <c r="Q23" i="13"/>
  <c r="P23" i="13"/>
  <c r="O23" i="13"/>
  <c r="M23" i="13"/>
  <c r="L23" i="13"/>
  <c r="K23" i="13"/>
  <c r="I23" i="13"/>
  <c r="H23" i="13"/>
  <c r="J23" i="13" s="1"/>
  <c r="G23" i="13"/>
  <c r="E23" i="13"/>
  <c r="D23" i="13"/>
  <c r="C23" i="13"/>
  <c r="Q22" i="13"/>
  <c r="P22" i="13"/>
  <c r="O22" i="13"/>
  <c r="M22" i="13"/>
  <c r="L22" i="13"/>
  <c r="K22" i="13"/>
  <c r="I22" i="13"/>
  <c r="H22" i="13"/>
  <c r="G22" i="13"/>
  <c r="E22" i="13"/>
  <c r="D22" i="13"/>
  <c r="C22" i="13"/>
  <c r="Q21" i="13"/>
  <c r="P21" i="13"/>
  <c r="O21" i="13"/>
  <c r="M21" i="13"/>
  <c r="L21" i="13"/>
  <c r="K21" i="13"/>
  <c r="I21" i="13"/>
  <c r="H21" i="13"/>
  <c r="G21" i="13"/>
  <c r="E21" i="13"/>
  <c r="D21" i="13"/>
  <c r="C21" i="13"/>
  <c r="R20" i="13"/>
  <c r="N20" i="13"/>
  <c r="J20" i="13"/>
  <c r="F20" i="13"/>
  <c r="R19" i="13"/>
  <c r="N19" i="13"/>
  <c r="J19" i="13"/>
  <c r="F19" i="13"/>
  <c r="R18" i="13"/>
  <c r="N18" i="13"/>
  <c r="J18" i="13"/>
  <c r="F18" i="13"/>
  <c r="R17" i="13"/>
  <c r="N17" i="13"/>
  <c r="J17" i="13"/>
  <c r="F17" i="13"/>
  <c r="R16" i="13"/>
  <c r="N16" i="13"/>
  <c r="J16" i="13"/>
  <c r="F16" i="13"/>
  <c r="Q15" i="13"/>
  <c r="P15" i="13"/>
  <c r="O15" i="13"/>
  <c r="M15" i="13"/>
  <c r="L15" i="13"/>
  <c r="K15" i="13"/>
  <c r="I15" i="13"/>
  <c r="H15" i="13"/>
  <c r="J15" i="13" s="1"/>
  <c r="G15" i="13"/>
  <c r="E15" i="13"/>
  <c r="D15" i="13"/>
  <c r="C15" i="13"/>
  <c r="R14" i="13"/>
  <c r="N14" i="13"/>
  <c r="J14" i="13"/>
  <c r="F14" i="13"/>
  <c r="R13" i="13"/>
  <c r="N13" i="13"/>
  <c r="J13" i="13"/>
  <c r="F13" i="13"/>
  <c r="R12" i="13"/>
  <c r="N12" i="13"/>
  <c r="J12" i="13"/>
  <c r="F12" i="13"/>
  <c r="R11" i="13"/>
  <c r="N11" i="13"/>
  <c r="J11" i="13"/>
  <c r="F11" i="13"/>
  <c r="R10" i="13"/>
  <c r="N10" i="13"/>
  <c r="J10" i="13"/>
  <c r="F10" i="13"/>
  <c r="Q9" i="13"/>
  <c r="P9" i="13"/>
  <c r="O9" i="13"/>
  <c r="M9" i="13"/>
  <c r="L9" i="13"/>
  <c r="L8" i="13" s="1"/>
  <c r="L31" i="13" s="1"/>
  <c r="K9" i="13"/>
  <c r="I9" i="13"/>
  <c r="H9" i="13"/>
  <c r="H8" i="13" s="1"/>
  <c r="H31" i="13" s="1"/>
  <c r="G9" i="13"/>
  <c r="J9" i="13" s="1"/>
  <c r="E9" i="13"/>
  <c r="D9" i="13"/>
  <c r="C9" i="13"/>
  <c r="F9" i="13" s="1"/>
  <c r="P8" i="13"/>
  <c r="P31" i="13" s="1"/>
  <c r="D8" i="13"/>
  <c r="D31" i="13" s="1"/>
  <c r="R307" i="14"/>
  <c r="Q307" i="14"/>
  <c r="P307" i="14"/>
  <c r="O307" i="14"/>
  <c r="N307" i="14"/>
  <c r="M307" i="14"/>
  <c r="L307" i="14"/>
  <c r="K307" i="14"/>
  <c r="J307" i="14"/>
  <c r="I307" i="14"/>
  <c r="H307" i="14"/>
  <c r="G307" i="14"/>
  <c r="F307" i="14"/>
  <c r="E307" i="14"/>
  <c r="D307" i="14"/>
  <c r="C307" i="14"/>
  <c r="R305" i="14"/>
  <c r="Q305" i="14"/>
  <c r="P305" i="14"/>
  <c r="O305" i="14"/>
  <c r="N305" i="14"/>
  <c r="M305" i="14"/>
  <c r="L305" i="14"/>
  <c r="K305" i="14"/>
  <c r="J305" i="14"/>
  <c r="I305" i="14"/>
  <c r="H305" i="14"/>
  <c r="G305" i="14"/>
  <c r="F305" i="14"/>
  <c r="E305" i="14"/>
  <c r="D305" i="14"/>
  <c r="C305" i="14"/>
  <c r="R303" i="14"/>
  <c r="Q303" i="14"/>
  <c r="P303" i="14"/>
  <c r="O303" i="14"/>
  <c r="N303" i="14"/>
  <c r="M303" i="14"/>
  <c r="L303" i="14"/>
  <c r="K303" i="14"/>
  <c r="J303" i="14"/>
  <c r="I303" i="14"/>
  <c r="H303" i="14"/>
  <c r="G303" i="14"/>
  <c r="F303" i="14"/>
  <c r="E303" i="14"/>
  <c r="D303" i="14"/>
  <c r="C303" i="14"/>
  <c r="R282" i="14"/>
  <c r="Q282" i="14"/>
  <c r="P282" i="14"/>
  <c r="O282" i="14"/>
  <c r="N282" i="14"/>
  <c r="M282" i="14"/>
  <c r="L282" i="14"/>
  <c r="K282" i="14"/>
  <c r="J282" i="14"/>
  <c r="I282" i="14"/>
  <c r="H282" i="14"/>
  <c r="G282" i="14"/>
  <c r="F282" i="14"/>
  <c r="E282" i="14"/>
  <c r="D282" i="14"/>
  <c r="C282" i="14"/>
  <c r="R280" i="14"/>
  <c r="Q280" i="14"/>
  <c r="P280" i="14"/>
  <c r="O280" i="14"/>
  <c r="N280" i="14"/>
  <c r="M280" i="14"/>
  <c r="L280" i="14"/>
  <c r="K280" i="14"/>
  <c r="J280" i="14"/>
  <c r="I280" i="14"/>
  <c r="H280" i="14"/>
  <c r="G280" i="14"/>
  <c r="F280" i="14"/>
  <c r="E280" i="14"/>
  <c r="D280" i="14"/>
  <c r="C280" i="14"/>
  <c r="R278" i="14"/>
  <c r="Q278" i="14"/>
  <c r="P278" i="14"/>
  <c r="O278" i="14"/>
  <c r="N278" i="14"/>
  <c r="M278" i="14"/>
  <c r="L278" i="14"/>
  <c r="K278" i="14"/>
  <c r="J278" i="14"/>
  <c r="I278" i="14"/>
  <c r="H278" i="14"/>
  <c r="G278" i="14"/>
  <c r="F278" i="14"/>
  <c r="E278" i="14"/>
  <c r="D278" i="14"/>
  <c r="C278" i="14"/>
  <c r="Q277" i="14"/>
  <c r="R277" i="14" s="1"/>
  <c r="P277" i="14"/>
  <c r="O277" i="14"/>
  <c r="M277" i="14"/>
  <c r="L277" i="14"/>
  <c r="K277" i="14"/>
  <c r="I277" i="14"/>
  <c r="H277" i="14"/>
  <c r="G277" i="14"/>
  <c r="E277" i="14"/>
  <c r="D277" i="14"/>
  <c r="C277" i="14"/>
  <c r="R276" i="14"/>
  <c r="Q276" i="14"/>
  <c r="P276" i="14"/>
  <c r="O276" i="14"/>
  <c r="N276" i="14"/>
  <c r="M276" i="14"/>
  <c r="L276" i="14"/>
  <c r="K276" i="14"/>
  <c r="J276" i="14"/>
  <c r="I276" i="14"/>
  <c r="H276" i="14"/>
  <c r="G276" i="14"/>
  <c r="F276" i="14"/>
  <c r="E276" i="14"/>
  <c r="D276" i="14"/>
  <c r="C276" i="14"/>
  <c r="Q275" i="14"/>
  <c r="P275" i="14"/>
  <c r="O275" i="14"/>
  <c r="M275" i="14"/>
  <c r="L275" i="14"/>
  <c r="K275" i="14"/>
  <c r="I275" i="14"/>
  <c r="H275" i="14"/>
  <c r="G275" i="14"/>
  <c r="E275" i="14"/>
  <c r="D275" i="14"/>
  <c r="C275" i="14"/>
  <c r="Q274" i="14"/>
  <c r="P274" i="14"/>
  <c r="O274" i="14"/>
  <c r="M274" i="14"/>
  <c r="L274" i="14"/>
  <c r="N274" i="14" s="1"/>
  <c r="K274" i="14"/>
  <c r="I274" i="14"/>
  <c r="H274" i="14"/>
  <c r="G274" i="14"/>
  <c r="E274" i="14"/>
  <c r="D274" i="14"/>
  <c r="F274" i="14" s="1"/>
  <c r="C274" i="14"/>
  <c r="Q273" i="14"/>
  <c r="R273" i="14" s="1"/>
  <c r="P273" i="14"/>
  <c r="O273" i="14"/>
  <c r="M273" i="14"/>
  <c r="N273" i="14" s="1"/>
  <c r="L273" i="14"/>
  <c r="K273" i="14"/>
  <c r="I273" i="14"/>
  <c r="H273" i="14"/>
  <c r="G273" i="14"/>
  <c r="E273" i="14"/>
  <c r="D273" i="14"/>
  <c r="C273" i="14"/>
  <c r="Q272" i="14"/>
  <c r="P272" i="14"/>
  <c r="O272" i="14"/>
  <c r="R272" i="14" s="1"/>
  <c r="M272" i="14"/>
  <c r="L272" i="14"/>
  <c r="K272" i="14"/>
  <c r="N272" i="14" s="1"/>
  <c r="I272" i="14"/>
  <c r="H272" i="14"/>
  <c r="G272" i="14"/>
  <c r="J272" i="14" s="1"/>
  <c r="E272" i="14"/>
  <c r="D272" i="14"/>
  <c r="C272" i="14"/>
  <c r="F272" i="14" s="1"/>
  <c r="Q271" i="14"/>
  <c r="P271" i="14"/>
  <c r="O271" i="14"/>
  <c r="M271" i="14"/>
  <c r="L271" i="14"/>
  <c r="K271" i="14"/>
  <c r="I271" i="14"/>
  <c r="H271" i="14"/>
  <c r="G271" i="14"/>
  <c r="J271" i="14" s="1"/>
  <c r="E271" i="14"/>
  <c r="D271" i="14"/>
  <c r="C271" i="14"/>
  <c r="F271" i="14" s="1"/>
  <c r="R270" i="14"/>
  <c r="N270" i="14"/>
  <c r="J270" i="14"/>
  <c r="F270" i="14"/>
  <c r="R269" i="14"/>
  <c r="N269" i="14"/>
  <c r="J269" i="14"/>
  <c r="F269" i="14"/>
  <c r="R268" i="14"/>
  <c r="N268" i="14"/>
  <c r="J268" i="14"/>
  <c r="F268" i="14"/>
  <c r="R267" i="14"/>
  <c r="N267" i="14"/>
  <c r="J267" i="14"/>
  <c r="F267" i="14"/>
  <c r="R266" i="14"/>
  <c r="N266" i="14"/>
  <c r="J266" i="14"/>
  <c r="F266" i="14"/>
  <c r="Q265" i="14"/>
  <c r="P265" i="14"/>
  <c r="O265" i="14"/>
  <c r="R265" i="14" s="1"/>
  <c r="M265" i="14"/>
  <c r="L265" i="14"/>
  <c r="K265" i="14"/>
  <c r="N265" i="14" s="1"/>
  <c r="I265" i="14"/>
  <c r="H265" i="14"/>
  <c r="G265" i="14"/>
  <c r="J265" i="14" s="1"/>
  <c r="E265" i="14"/>
  <c r="D265" i="14"/>
  <c r="C265" i="14"/>
  <c r="F265" i="14" s="1"/>
  <c r="R264" i="14"/>
  <c r="N264" i="14"/>
  <c r="J264" i="14"/>
  <c r="F264" i="14"/>
  <c r="R263" i="14"/>
  <c r="N263" i="14"/>
  <c r="J263" i="14"/>
  <c r="F263" i="14"/>
  <c r="R262" i="14"/>
  <c r="N262" i="14"/>
  <c r="J262" i="14"/>
  <c r="F262" i="14"/>
  <c r="R261" i="14"/>
  <c r="N261" i="14"/>
  <c r="J261" i="14"/>
  <c r="F261" i="14"/>
  <c r="R260" i="14"/>
  <c r="N260" i="14"/>
  <c r="J260" i="14"/>
  <c r="F260" i="14"/>
  <c r="Q259" i="14"/>
  <c r="P259" i="14"/>
  <c r="O259" i="14"/>
  <c r="M259" i="14"/>
  <c r="M258" i="14" s="1"/>
  <c r="M279" i="14" s="1"/>
  <c r="L259" i="14"/>
  <c r="K259" i="14"/>
  <c r="I259" i="14"/>
  <c r="I258" i="14" s="1"/>
  <c r="H259" i="14"/>
  <c r="H258" i="14" s="1"/>
  <c r="H281" i="14" s="1"/>
  <c r="G259" i="14"/>
  <c r="E259" i="14"/>
  <c r="D259" i="14"/>
  <c r="C259" i="14"/>
  <c r="Q258" i="14"/>
  <c r="Q279" i="14" s="1"/>
  <c r="P258" i="14"/>
  <c r="L258" i="14"/>
  <c r="L281" i="14" s="1"/>
  <c r="E258" i="14"/>
  <c r="D258" i="14"/>
  <c r="D281" i="14" s="1"/>
  <c r="R257" i="14"/>
  <c r="Q257" i="14"/>
  <c r="P257" i="14"/>
  <c r="O257" i="14"/>
  <c r="N257" i="14"/>
  <c r="M257" i="14"/>
  <c r="L257" i="14"/>
  <c r="K257" i="14"/>
  <c r="J257" i="14"/>
  <c r="I257" i="14"/>
  <c r="H257" i="14"/>
  <c r="G257" i="14"/>
  <c r="F257" i="14"/>
  <c r="E257" i="14"/>
  <c r="D257" i="14"/>
  <c r="C257" i="14"/>
  <c r="R255" i="14"/>
  <c r="Q255" i="14"/>
  <c r="P255" i="14"/>
  <c r="O255" i="14"/>
  <c r="N255" i="14"/>
  <c r="M255" i="14"/>
  <c r="L255" i="14"/>
  <c r="K255" i="14"/>
  <c r="J255" i="14"/>
  <c r="I255" i="14"/>
  <c r="H255" i="14"/>
  <c r="G255" i="14"/>
  <c r="F255" i="14"/>
  <c r="E255" i="14"/>
  <c r="D255" i="14"/>
  <c r="C255" i="14"/>
  <c r="R253" i="14"/>
  <c r="Q253" i="14"/>
  <c r="P253" i="14"/>
  <c r="O253" i="14"/>
  <c r="N253" i="14"/>
  <c r="M253" i="14"/>
  <c r="L253" i="14"/>
  <c r="K253" i="14"/>
  <c r="J253" i="14"/>
  <c r="I253" i="14"/>
  <c r="H253" i="14"/>
  <c r="G253" i="14"/>
  <c r="F253" i="14"/>
  <c r="E253" i="14"/>
  <c r="D253" i="14"/>
  <c r="C253" i="14"/>
  <c r="Q252" i="14"/>
  <c r="P252" i="14"/>
  <c r="O252" i="14"/>
  <c r="R252" i="14" s="1"/>
  <c r="M252" i="14"/>
  <c r="L252" i="14"/>
  <c r="K252" i="14"/>
  <c r="I252" i="14"/>
  <c r="H252" i="14"/>
  <c r="G252" i="14"/>
  <c r="E252" i="14"/>
  <c r="D252" i="14"/>
  <c r="C252" i="14"/>
  <c r="Q251" i="14"/>
  <c r="P251" i="14"/>
  <c r="O251" i="14"/>
  <c r="M251" i="14"/>
  <c r="L251" i="14"/>
  <c r="K251" i="14"/>
  <c r="I251" i="14"/>
  <c r="H251" i="14"/>
  <c r="G251" i="14"/>
  <c r="J251" i="14" s="1"/>
  <c r="E251" i="14"/>
  <c r="D251" i="14"/>
  <c r="C251" i="14"/>
  <c r="R250" i="14"/>
  <c r="Q250" i="14"/>
  <c r="P250" i="14"/>
  <c r="O250" i="14"/>
  <c r="N250" i="14"/>
  <c r="M250" i="14"/>
  <c r="L250" i="14"/>
  <c r="K250" i="14"/>
  <c r="J250" i="14"/>
  <c r="I250" i="14"/>
  <c r="H250" i="14"/>
  <c r="G250" i="14"/>
  <c r="F250" i="14"/>
  <c r="E250" i="14"/>
  <c r="D250" i="14"/>
  <c r="C250" i="14"/>
  <c r="Q249" i="14"/>
  <c r="P249" i="14"/>
  <c r="O249" i="14"/>
  <c r="M249" i="14"/>
  <c r="L249" i="14"/>
  <c r="K249" i="14"/>
  <c r="I249" i="14"/>
  <c r="H249" i="14"/>
  <c r="G249" i="14"/>
  <c r="J249" i="14" s="1"/>
  <c r="E249" i="14"/>
  <c r="D249" i="14"/>
  <c r="C249" i="14"/>
  <c r="Q248" i="14"/>
  <c r="P248" i="14"/>
  <c r="O248" i="14"/>
  <c r="R248" i="14" s="1"/>
  <c r="M248" i="14"/>
  <c r="L248" i="14"/>
  <c r="K248" i="14"/>
  <c r="I248" i="14"/>
  <c r="H248" i="14"/>
  <c r="G248" i="14"/>
  <c r="J248" i="14" s="1"/>
  <c r="E248" i="14"/>
  <c r="D248" i="14"/>
  <c r="C248" i="14"/>
  <c r="Q247" i="14"/>
  <c r="P247" i="14"/>
  <c r="O247" i="14"/>
  <c r="R247" i="14" s="1"/>
  <c r="M247" i="14"/>
  <c r="L247" i="14"/>
  <c r="K247" i="14"/>
  <c r="I247" i="14"/>
  <c r="H247" i="14"/>
  <c r="G247" i="14"/>
  <c r="E247" i="14"/>
  <c r="D247" i="14"/>
  <c r="C247" i="14"/>
  <c r="Q246" i="14"/>
  <c r="P246" i="14"/>
  <c r="O246" i="14"/>
  <c r="M246" i="14"/>
  <c r="L246" i="14"/>
  <c r="N246" i="14" s="1"/>
  <c r="K246" i="14"/>
  <c r="I246" i="14"/>
  <c r="H246" i="14"/>
  <c r="G246" i="14"/>
  <c r="E246" i="14"/>
  <c r="D246" i="14"/>
  <c r="F246" i="14" s="1"/>
  <c r="C246" i="14"/>
  <c r="R245" i="14"/>
  <c r="N245" i="14"/>
  <c r="J245" i="14"/>
  <c r="F245" i="14"/>
  <c r="R244" i="14"/>
  <c r="N244" i="14"/>
  <c r="J244" i="14"/>
  <c r="F244" i="14"/>
  <c r="R243" i="14"/>
  <c r="N243" i="14"/>
  <c r="J243" i="14"/>
  <c r="F243" i="14"/>
  <c r="R242" i="14"/>
  <c r="N242" i="14"/>
  <c r="J242" i="14"/>
  <c r="F242" i="14"/>
  <c r="R241" i="14"/>
  <c r="N241" i="14"/>
  <c r="J241" i="14"/>
  <c r="F241" i="14"/>
  <c r="Q240" i="14"/>
  <c r="P240" i="14"/>
  <c r="R240" i="14" s="1"/>
  <c r="O240" i="14"/>
  <c r="N240" i="14"/>
  <c r="M240" i="14"/>
  <c r="L240" i="14"/>
  <c r="K240" i="14"/>
  <c r="J240" i="14"/>
  <c r="I240" i="14"/>
  <c r="H240" i="14"/>
  <c r="G240" i="14"/>
  <c r="F240" i="14"/>
  <c r="E240" i="14"/>
  <c r="D240" i="14"/>
  <c r="C240" i="14"/>
  <c r="R239" i="14"/>
  <c r="N239" i="14"/>
  <c r="J239" i="14"/>
  <c r="F239" i="14"/>
  <c r="R238" i="14"/>
  <c r="N238" i="14"/>
  <c r="J238" i="14"/>
  <c r="F238" i="14"/>
  <c r="R237" i="14"/>
  <c r="N237" i="14"/>
  <c r="J237" i="14"/>
  <c r="F237" i="14"/>
  <c r="R236" i="14"/>
  <c r="N236" i="14"/>
  <c r="J236" i="14"/>
  <c r="F236" i="14"/>
  <c r="R235" i="14"/>
  <c r="N235" i="14"/>
  <c r="J235" i="14"/>
  <c r="F235" i="14"/>
  <c r="Q234" i="14"/>
  <c r="Q233" i="14" s="1"/>
  <c r="P234" i="14"/>
  <c r="P233" i="14" s="1"/>
  <c r="P254" i="14" s="1"/>
  <c r="O234" i="14"/>
  <c r="M234" i="14"/>
  <c r="L234" i="14"/>
  <c r="L233" i="14" s="1"/>
  <c r="L254" i="14" s="1"/>
  <c r="K234" i="14"/>
  <c r="I234" i="14"/>
  <c r="H234" i="14"/>
  <c r="H233" i="14" s="1"/>
  <c r="H256" i="14" s="1"/>
  <c r="G234" i="14"/>
  <c r="E234" i="14"/>
  <c r="E233" i="14" s="1"/>
  <c r="D234" i="14"/>
  <c r="D233" i="14" s="1"/>
  <c r="D256" i="14" s="1"/>
  <c r="C234" i="14"/>
  <c r="R233" i="14"/>
  <c r="R254" i="14" s="1"/>
  <c r="O233" i="14"/>
  <c r="O254" i="14" s="1"/>
  <c r="K233" i="14"/>
  <c r="K254" i="14" s="1"/>
  <c r="I233" i="14"/>
  <c r="I256" i="14" s="1"/>
  <c r="G233" i="14"/>
  <c r="G256" i="14" s="1"/>
  <c r="C233" i="14"/>
  <c r="R232" i="14"/>
  <c r="Q232" i="14"/>
  <c r="P232" i="14"/>
  <c r="O232" i="14"/>
  <c r="N232" i="14"/>
  <c r="M232" i="14"/>
  <c r="L232" i="14"/>
  <c r="K232" i="14"/>
  <c r="J232" i="14"/>
  <c r="I232" i="14"/>
  <c r="H232" i="14"/>
  <c r="G232" i="14"/>
  <c r="F232" i="14"/>
  <c r="E232" i="14"/>
  <c r="D232" i="14"/>
  <c r="C232" i="14"/>
  <c r="R230" i="14"/>
  <c r="Q230" i="14"/>
  <c r="P230" i="14"/>
  <c r="O230" i="14"/>
  <c r="N230" i="14"/>
  <c r="M230" i="14"/>
  <c r="L230" i="14"/>
  <c r="K230" i="14"/>
  <c r="J230" i="14"/>
  <c r="I230" i="14"/>
  <c r="H230" i="14"/>
  <c r="G230" i="14"/>
  <c r="F230" i="14"/>
  <c r="E230" i="14"/>
  <c r="D230" i="14"/>
  <c r="C230" i="14"/>
  <c r="R228" i="14"/>
  <c r="Q228" i="14"/>
  <c r="P228" i="14"/>
  <c r="O228" i="14"/>
  <c r="N228" i="14"/>
  <c r="M228" i="14"/>
  <c r="L228" i="14"/>
  <c r="K228" i="14"/>
  <c r="J228" i="14"/>
  <c r="I228" i="14"/>
  <c r="H228" i="14"/>
  <c r="G228" i="14"/>
  <c r="F228" i="14"/>
  <c r="E228" i="14"/>
  <c r="D228" i="14"/>
  <c r="C228" i="14"/>
  <c r="Q227" i="14"/>
  <c r="P227" i="14"/>
  <c r="O227" i="14"/>
  <c r="M227" i="14"/>
  <c r="L227" i="14"/>
  <c r="K227" i="14"/>
  <c r="N227" i="14" s="1"/>
  <c r="I227" i="14"/>
  <c r="H227" i="14"/>
  <c r="G227" i="14"/>
  <c r="E227" i="14"/>
  <c r="D227" i="14"/>
  <c r="C227" i="14"/>
  <c r="Q226" i="14"/>
  <c r="P226" i="14"/>
  <c r="R226" i="14" s="1"/>
  <c r="O226" i="14"/>
  <c r="M226" i="14"/>
  <c r="L226" i="14"/>
  <c r="K226" i="14"/>
  <c r="I226" i="14"/>
  <c r="H226" i="14"/>
  <c r="J226" i="14" s="1"/>
  <c r="G226" i="14"/>
  <c r="E226" i="14"/>
  <c r="D226" i="14"/>
  <c r="C226" i="14"/>
  <c r="Q225" i="14"/>
  <c r="P225" i="14"/>
  <c r="O225" i="14"/>
  <c r="M225" i="14"/>
  <c r="N225" i="14" s="1"/>
  <c r="L225" i="14"/>
  <c r="K225" i="14"/>
  <c r="I225" i="14"/>
  <c r="H225" i="14"/>
  <c r="G225" i="14"/>
  <c r="E225" i="14"/>
  <c r="D225" i="14"/>
  <c r="C225" i="14"/>
  <c r="Q224" i="14"/>
  <c r="P224" i="14"/>
  <c r="O224" i="14"/>
  <c r="R224" i="14" s="1"/>
  <c r="M224" i="14"/>
  <c r="L224" i="14"/>
  <c r="K224" i="14"/>
  <c r="N224" i="14" s="1"/>
  <c r="I224" i="14"/>
  <c r="H224" i="14"/>
  <c r="G224" i="14"/>
  <c r="J224" i="14" s="1"/>
  <c r="E224" i="14"/>
  <c r="D224" i="14"/>
  <c r="C224" i="14"/>
  <c r="F224" i="14" s="1"/>
  <c r="Q223" i="14"/>
  <c r="P223" i="14"/>
  <c r="O223" i="14"/>
  <c r="M223" i="14"/>
  <c r="L223" i="14"/>
  <c r="K223" i="14"/>
  <c r="I223" i="14"/>
  <c r="H223" i="14"/>
  <c r="G223" i="14"/>
  <c r="E223" i="14"/>
  <c r="D223" i="14"/>
  <c r="C223" i="14"/>
  <c r="F223" i="14" s="1"/>
  <c r="Q222" i="14"/>
  <c r="P222" i="14"/>
  <c r="R222" i="14" s="1"/>
  <c r="O222" i="14"/>
  <c r="M222" i="14"/>
  <c r="L222" i="14"/>
  <c r="K222" i="14"/>
  <c r="I222" i="14"/>
  <c r="H222" i="14"/>
  <c r="J222" i="14" s="1"/>
  <c r="G222" i="14"/>
  <c r="E222" i="14"/>
  <c r="D222" i="14"/>
  <c r="C222" i="14"/>
  <c r="Q221" i="14"/>
  <c r="P221" i="14"/>
  <c r="O221" i="14"/>
  <c r="M221" i="14"/>
  <c r="L221" i="14"/>
  <c r="K221" i="14"/>
  <c r="N221" i="14" s="1"/>
  <c r="I221" i="14"/>
  <c r="H221" i="14"/>
  <c r="G221" i="14"/>
  <c r="E221" i="14"/>
  <c r="D221" i="14"/>
  <c r="C221" i="14"/>
  <c r="R220" i="14"/>
  <c r="N220" i="14"/>
  <c r="J220" i="14"/>
  <c r="F220" i="14"/>
  <c r="R219" i="14"/>
  <c r="N219" i="14"/>
  <c r="J219" i="14"/>
  <c r="F219" i="14"/>
  <c r="R218" i="14"/>
  <c r="N218" i="14"/>
  <c r="J218" i="14"/>
  <c r="F218" i="14"/>
  <c r="R217" i="14"/>
  <c r="N217" i="14"/>
  <c r="J217" i="14"/>
  <c r="F217" i="14"/>
  <c r="R216" i="14"/>
  <c r="N216" i="14"/>
  <c r="J216" i="14"/>
  <c r="F216" i="14"/>
  <c r="Q215" i="14"/>
  <c r="P215" i="14"/>
  <c r="O215" i="14"/>
  <c r="M215" i="14"/>
  <c r="L215" i="14"/>
  <c r="K215" i="14"/>
  <c r="I215" i="14"/>
  <c r="H215" i="14"/>
  <c r="G215" i="14"/>
  <c r="E215" i="14"/>
  <c r="D215" i="14"/>
  <c r="C215" i="14"/>
  <c r="R214" i="14"/>
  <c r="N214" i="14"/>
  <c r="J214" i="14"/>
  <c r="F214" i="14"/>
  <c r="R213" i="14"/>
  <c r="N213" i="14"/>
  <c r="J213" i="14"/>
  <c r="F213" i="14"/>
  <c r="R212" i="14"/>
  <c r="N212" i="14"/>
  <c r="J212" i="14"/>
  <c r="F212" i="14"/>
  <c r="R211" i="14"/>
  <c r="N211" i="14"/>
  <c r="J211" i="14"/>
  <c r="F211" i="14"/>
  <c r="R210" i="14"/>
  <c r="N210" i="14"/>
  <c r="J210" i="14"/>
  <c r="F210" i="14"/>
  <c r="Q209" i="14"/>
  <c r="Q208" i="14" s="1"/>
  <c r="P209" i="14"/>
  <c r="O209" i="14"/>
  <c r="R209" i="14" s="1"/>
  <c r="M209" i="14"/>
  <c r="M208" i="14" s="1"/>
  <c r="M231" i="14" s="1"/>
  <c r="L209" i="14"/>
  <c r="K209" i="14"/>
  <c r="N209" i="14" s="1"/>
  <c r="I209" i="14"/>
  <c r="H209" i="14"/>
  <c r="G209" i="14"/>
  <c r="J209" i="14" s="1"/>
  <c r="E209" i="14"/>
  <c r="E208" i="14" s="1"/>
  <c r="E229" i="14" s="1"/>
  <c r="D209" i="14"/>
  <c r="C209" i="14"/>
  <c r="F209" i="14" s="1"/>
  <c r="P208" i="14"/>
  <c r="P229" i="14" s="1"/>
  <c r="L208" i="14"/>
  <c r="K208" i="14"/>
  <c r="K229" i="14" s="1"/>
  <c r="H208" i="14"/>
  <c r="C208" i="14"/>
  <c r="C231" i="14" s="1"/>
  <c r="R207" i="14"/>
  <c r="Q207" i="14"/>
  <c r="P207" i="14"/>
  <c r="O207" i="14"/>
  <c r="N207" i="14"/>
  <c r="M207" i="14"/>
  <c r="L207" i="14"/>
  <c r="K207" i="14"/>
  <c r="J207" i="14"/>
  <c r="I207" i="14"/>
  <c r="H207" i="14"/>
  <c r="G207" i="14"/>
  <c r="F207" i="14"/>
  <c r="E207" i="14"/>
  <c r="D207" i="14"/>
  <c r="C207" i="14"/>
  <c r="R205" i="14"/>
  <c r="Q205" i="14"/>
  <c r="P205" i="14"/>
  <c r="O205" i="14"/>
  <c r="N205" i="14"/>
  <c r="M205" i="14"/>
  <c r="L205" i="14"/>
  <c r="K205" i="14"/>
  <c r="J205" i="14"/>
  <c r="I205" i="14"/>
  <c r="H205" i="14"/>
  <c r="G205" i="14"/>
  <c r="F205" i="14"/>
  <c r="E205" i="14"/>
  <c r="D205" i="14"/>
  <c r="C205" i="14"/>
  <c r="R203" i="14"/>
  <c r="Q203" i="14"/>
  <c r="P203" i="14"/>
  <c r="O203" i="14"/>
  <c r="N203" i="14"/>
  <c r="M203" i="14"/>
  <c r="L203" i="14"/>
  <c r="K203" i="14"/>
  <c r="J203" i="14"/>
  <c r="I203" i="14"/>
  <c r="H203" i="14"/>
  <c r="G203" i="14"/>
  <c r="F203" i="14"/>
  <c r="E203" i="14"/>
  <c r="D203" i="14"/>
  <c r="C203" i="14"/>
  <c r="Q202" i="14"/>
  <c r="P202" i="14"/>
  <c r="O202" i="14"/>
  <c r="R202" i="14" s="1"/>
  <c r="M202" i="14"/>
  <c r="L202" i="14"/>
  <c r="K202" i="14"/>
  <c r="I202" i="14"/>
  <c r="H202" i="14"/>
  <c r="G202" i="14"/>
  <c r="J202" i="14" s="1"/>
  <c r="E202" i="14"/>
  <c r="D202" i="14"/>
  <c r="C202" i="14"/>
  <c r="Q201" i="14"/>
  <c r="P201" i="14"/>
  <c r="O201" i="14"/>
  <c r="M201" i="14"/>
  <c r="L201" i="14"/>
  <c r="K201" i="14"/>
  <c r="I201" i="14"/>
  <c r="H201" i="14"/>
  <c r="G201" i="14"/>
  <c r="J201" i="14" s="1"/>
  <c r="E201" i="14"/>
  <c r="D201" i="14"/>
  <c r="C201" i="14"/>
  <c r="Q200" i="14"/>
  <c r="R200" i="14" s="1"/>
  <c r="P200" i="14"/>
  <c r="O200" i="14"/>
  <c r="M200" i="14"/>
  <c r="L200" i="14"/>
  <c r="K200" i="14"/>
  <c r="I200" i="14"/>
  <c r="H200" i="14"/>
  <c r="G200" i="14"/>
  <c r="E200" i="14"/>
  <c r="D200" i="14"/>
  <c r="C200" i="14"/>
  <c r="Q199" i="14"/>
  <c r="P199" i="14"/>
  <c r="O199" i="14"/>
  <c r="R199" i="14" s="1"/>
  <c r="M199" i="14"/>
  <c r="L199" i="14"/>
  <c r="K199" i="14"/>
  <c r="N199" i="14" s="1"/>
  <c r="I199" i="14"/>
  <c r="H199" i="14"/>
  <c r="G199" i="14"/>
  <c r="J199" i="14" s="1"/>
  <c r="E199" i="14"/>
  <c r="D199" i="14"/>
  <c r="C199" i="14"/>
  <c r="F199" i="14" s="1"/>
  <c r="Q198" i="14"/>
  <c r="P198" i="14"/>
  <c r="O198" i="14"/>
  <c r="R198" i="14" s="1"/>
  <c r="M198" i="14"/>
  <c r="L198" i="14"/>
  <c r="K198" i="14"/>
  <c r="N198" i="14" s="1"/>
  <c r="I198" i="14"/>
  <c r="H198" i="14"/>
  <c r="G198" i="14"/>
  <c r="J198" i="14" s="1"/>
  <c r="E198" i="14"/>
  <c r="D198" i="14"/>
  <c r="C198" i="14"/>
  <c r="Q197" i="14"/>
  <c r="P197" i="14"/>
  <c r="O197" i="14"/>
  <c r="M197" i="14"/>
  <c r="L197" i="14"/>
  <c r="K197" i="14"/>
  <c r="N197" i="14" s="1"/>
  <c r="I197" i="14"/>
  <c r="H197" i="14"/>
  <c r="G197" i="14"/>
  <c r="E197" i="14"/>
  <c r="D197" i="14"/>
  <c r="C197" i="14"/>
  <c r="Q196" i="14"/>
  <c r="P196" i="14"/>
  <c r="O196" i="14"/>
  <c r="M196" i="14"/>
  <c r="L196" i="14"/>
  <c r="K196" i="14"/>
  <c r="I196" i="14"/>
  <c r="H196" i="14"/>
  <c r="G196" i="14"/>
  <c r="E196" i="14"/>
  <c r="D196" i="14"/>
  <c r="C196" i="14"/>
  <c r="R195" i="14"/>
  <c r="N195" i="14"/>
  <c r="J195" i="14"/>
  <c r="F195" i="14"/>
  <c r="R194" i="14"/>
  <c r="N194" i="14"/>
  <c r="J194" i="14"/>
  <c r="F194" i="14"/>
  <c r="R193" i="14"/>
  <c r="N193" i="14"/>
  <c r="J193" i="14"/>
  <c r="F193" i="14"/>
  <c r="R192" i="14"/>
  <c r="N192" i="14"/>
  <c r="J192" i="14"/>
  <c r="F192" i="14"/>
  <c r="R191" i="14"/>
  <c r="N191" i="14"/>
  <c r="J191" i="14"/>
  <c r="F191" i="14"/>
  <c r="Q190" i="14"/>
  <c r="P190" i="14"/>
  <c r="O190" i="14"/>
  <c r="M190" i="14"/>
  <c r="L190" i="14"/>
  <c r="K190" i="14"/>
  <c r="I190" i="14"/>
  <c r="H190" i="14"/>
  <c r="G190" i="14"/>
  <c r="J190" i="14" s="1"/>
  <c r="E190" i="14"/>
  <c r="D190" i="14"/>
  <c r="C190" i="14"/>
  <c r="F190" i="14" s="1"/>
  <c r="R189" i="14"/>
  <c r="N189" i="14"/>
  <c r="J189" i="14"/>
  <c r="F189" i="14"/>
  <c r="R188" i="14"/>
  <c r="N188" i="14"/>
  <c r="J188" i="14"/>
  <c r="F188" i="14"/>
  <c r="R187" i="14"/>
  <c r="N187" i="14"/>
  <c r="J187" i="14"/>
  <c r="F187" i="14"/>
  <c r="R186" i="14"/>
  <c r="N186" i="14"/>
  <c r="J186" i="14"/>
  <c r="F186" i="14"/>
  <c r="R185" i="14"/>
  <c r="N185" i="14"/>
  <c r="J185" i="14"/>
  <c r="F185" i="14"/>
  <c r="Q184" i="14"/>
  <c r="Q183" i="14" s="1"/>
  <c r="P184" i="14"/>
  <c r="P183" i="14" s="1"/>
  <c r="O184" i="14"/>
  <c r="M184" i="14"/>
  <c r="M183" i="14" s="1"/>
  <c r="L184" i="14"/>
  <c r="L183" i="14" s="1"/>
  <c r="K184" i="14"/>
  <c r="I184" i="14"/>
  <c r="I183" i="14" s="1"/>
  <c r="H184" i="14"/>
  <c r="H183" i="14" s="1"/>
  <c r="G184" i="14"/>
  <c r="E184" i="14"/>
  <c r="E183" i="14" s="1"/>
  <c r="D184" i="14"/>
  <c r="D183" i="14" s="1"/>
  <c r="C184" i="14"/>
  <c r="R182" i="14"/>
  <c r="Q182" i="14"/>
  <c r="P182" i="14"/>
  <c r="O182" i="14"/>
  <c r="N182" i="14"/>
  <c r="M182" i="14"/>
  <c r="L182" i="14"/>
  <c r="K182" i="14"/>
  <c r="J182" i="14"/>
  <c r="I182" i="14"/>
  <c r="H182" i="14"/>
  <c r="G182" i="14"/>
  <c r="F182" i="14"/>
  <c r="E182" i="14"/>
  <c r="D182" i="14"/>
  <c r="C182" i="14"/>
  <c r="R180" i="14"/>
  <c r="Q180" i="14"/>
  <c r="P180" i="14"/>
  <c r="O180" i="14"/>
  <c r="N180" i="14"/>
  <c r="M180" i="14"/>
  <c r="L180" i="14"/>
  <c r="K180" i="14"/>
  <c r="J180" i="14"/>
  <c r="I180" i="14"/>
  <c r="H180" i="14"/>
  <c r="G180" i="14"/>
  <c r="F180" i="14"/>
  <c r="E180" i="14"/>
  <c r="D180" i="14"/>
  <c r="C180" i="14"/>
  <c r="R178" i="14"/>
  <c r="Q178" i="14"/>
  <c r="P178" i="14"/>
  <c r="O178" i="14"/>
  <c r="N178" i="14"/>
  <c r="M178" i="14"/>
  <c r="L178" i="14"/>
  <c r="K178" i="14"/>
  <c r="J178" i="14"/>
  <c r="I178" i="14"/>
  <c r="H178" i="14"/>
  <c r="G178" i="14"/>
  <c r="F178" i="14"/>
  <c r="E178" i="14"/>
  <c r="D178" i="14"/>
  <c r="C178" i="14"/>
  <c r="Q177" i="14"/>
  <c r="P177" i="14"/>
  <c r="O177" i="14"/>
  <c r="M177" i="14"/>
  <c r="L177" i="14"/>
  <c r="K177" i="14"/>
  <c r="I177" i="14"/>
  <c r="H177" i="14"/>
  <c r="G177" i="14"/>
  <c r="J177" i="14" s="1"/>
  <c r="E177" i="14"/>
  <c r="D177" i="14"/>
  <c r="C177" i="14"/>
  <c r="Q176" i="14"/>
  <c r="R176" i="14" s="1"/>
  <c r="P176" i="14"/>
  <c r="O176" i="14"/>
  <c r="M176" i="14"/>
  <c r="L176" i="14"/>
  <c r="K176" i="14"/>
  <c r="I176" i="14"/>
  <c r="H176" i="14"/>
  <c r="G176" i="14"/>
  <c r="E176" i="14"/>
  <c r="D176" i="14"/>
  <c r="C176" i="14"/>
  <c r="R175" i="14"/>
  <c r="Q175" i="14"/>
  <c r="P175" i="14"/>
  <c r="O175" i="14"/>
  <c r="N175" i="14"/>
  <c r="M175" i="14"/>
  <c r="L175" i="14"/>
  <c r="K175" i="14"/>
  <c r="J175" i="14"/>
  <c r="I175" i="14"/>
  <c r="H175" i="14"/>
  <c r="G175" i="14"/>
  <c r="F175" i="14"/>
  <c r="E175" i="14"/>
  <c r="D175" i="14"/>
  <c r="C175" i="14"/>
  <c r="Q174" i="14"/>
  <c r="P174" i="14"/>
  <c r="O174" i="14"/>
  <c r="M174" i="14"/>
  <c r="L174" i="14"/>
  <c r="K174" i="14"/>
  <c r="I174" i="14"/>
  <c r="H174" i="14"/>
  <c r="G174" i="14"/>
  <c r="J174" i="14" s="1"/>
  <c r="E174" i="14"/>
  <c r="D174" i="14"/>
  <c r="C174" i="14"/>
  <c r="F174" i="14" s="1"/>
  <c r="Q173" i="14"/>
  <c r="P173" i="14"/>
  <c r="O173" i="14"/>
  <c r="M173" i="14"/>
  <c r="L173" i="14"/>
  <c r="K173" i="14"/>
  <c r="I173" i="14"/>
  <c r="H173" i="14"/>
  <c r="G173" i="14"/>
  <c r="E173" i="14"/>
  <c r="D173" i="14"/>
  <c r="C173" i="14"/>
  <c r="F173" i="14" s="1"/>
  <c r="Q172" i="14"/>
  <c r="R172" i="14" s="1"/>
  <c r="P172" i="14"/>
  <c r="O172" i="14"/>
  <c r="M172" i="14"/>
  <c r="L172" i="14"/>
  <c r="K172" i="14"/>
  <c r="I172" i="14"/>
  <c r="H172" i="14"/>
  <c r="G172" i="14"/>
  <c r="E172" i="14"/>
  <c r="D172" i="14"/>
  <c r="C172" i="14"/>
  <c r="R171" i="14"/>
  <c r="Q171" i="14"/>
  <c r="P171" i="14"/>
  <c r="O171" i="14"/>
  <c r="N171" i="14"/>
  <c r="M171" i="14"/>
  <c r="L171" i="14"/>
  <c r="K171" i="14"/>
  <c r="J171" i="14"/>
  <c r="I171" i="14"/>
  <c r="H171" i="14"/>
  <c r="G171" i="14"/>
  <c r="F171" i="14"/>
  <c r="E171" i="14"/>
  <c r="D171" i="14"/>
  <c r="C171" i="14"/>
  <c r="R170" i="14"/>
  <c r="N170" i="14"/>
  <c r="J170" i="14"/>
  <c r="F170" i="14"/>
  <c r="R169" i="14"/>
  <c r="N169" i="14"/>
  <c r="J169" i="14"/>
  <c r="F169" i="14"/>
  <c r="R168" i="14"/>
  <c r="N168" i="14"/>
  <c r="J168" i="14"/>
  <c r="F168" i="14"/>
  <c r="R167" i="14"/>
  <c r="N167" i="14"/>
  <c r="J167" i="14"/>
  <c r="F167" i="14"/>
  <c r="R166" i="14"/>
  <c r="N166" i="14"/>
  <c r="J166" i="14"/>
  <c r="F166" i="14"/>
  <c r="Q165" i="14"/>
  <c r="P165" i="14"/>
  <c r="O165" i="14"/>
  <c r="M165" i="14"/>
  <c r="L165" i="14"/>
  <c r="K165" i="14"/>
  <c r="I165" i="14"/>
  <c r="H165" i="14"/>
  <c r="G165" i="14"/>
  <c r="E165" i="14"/>
  <c r="D165" i="14"/>
  <c r="C165" i="14"/>
  <c r="R164" i="14"/>
  <c r="N164" i="14"/>
  <c r="J164" i="14"/>
  <c r="F164" i="14"/>
  <c r="R163" i="14"/>
  <c r="N163" i="14"/>
  <c r="J163" i="14"/>
  <c r="F163" i="14"/>
  <c r="R162" i="14"/>
  <c r="N162" i="14"/>
  <c r="J162" i="14"/>
  <c r="F162" i="14"/>
  <c r="R161" i="14"/>
  <c r="N161" i="14"/>
  <c r="J161" i="14"/>
  <c r="F161" i="14"/>
  <c r="R160" i="14"/>
  <c r="N160" i="14"/>
  <c r="J160" i="14"/>
  <c r="F160" i="14"/>
  <c r="R159" i="14"/>
  <c r="Q159" i="14"/>
  <c r="Q158" i="14" s="1"/>
  <c r="P159" i="14"/>
  <c r="O159" i="14"/>
  <c r="N159" i="14"/>
  <c r="M159" i="14"/>
  <c r="M158" i="14" s="1"/>
  <c r="L159" i="14"/>
  <c r="K159" i="14"/>
  <c r="J159" i="14"/>
  <c r="I159" i="14"/>
  <c r="I158" i="14" s="1"/>
  <c r="H159" i="14"/>
  <c r="G159" i="14"/>
  <c r="G158" i="14" s="1"/>
  <c r="F159" i="14"/>
  <c r="E159" i="14"/>
  <c r="E158" i="14" s="1"/>
  <c r="D159" i="14"/>
  <c r="C159" i="14"/>
  <c r="O158" i="14"/>
  <c r="K158" i="14"/>
  <c r="C158" i="14"/>
  <c r="R157" i="14"/>
  <c r="Q157" i="14"/>
  <c r="P157" i="14"/>
  <c r="O157" i="14"/>
  <c r="N157" i="14"/>
  <c r="M157" i="14"/>
  <c r="L157" i="14"/>
  <c r="K157" i="14"/>
  <c r="J157" i="14"/>
  <c r="I157" i="14"/>
  <c r="H157" i="14"/>
  <c r="G157" i="14"/>
  <c r="F157" i="14"/>
  <c r="E157" i="14"/>
  <c r="D157" i="14"/>
  <c r="C157" i="14"/>
  <c r="R155" i="14"/>
  <c r="Q155" i="14"/>
  <c r="P155" i="14"/>
  <c r="O155" i="14"/>
  <c r="N155" i="14"/>
  <c r="M155" i="14"/>
  <c r="L155" i="14"/>
  <c r="K155" i="14"/>
  <c r="J155" i="14"/>
  <c r="I155" i="14"/>
  <c r="H155" i="14"/>
  <c r="G155" i="14"/>
  <c r="F155" i="14"/>
  <c r="E155" i="14"/>
  <c r="D155" i="14"/>
  <c r="C155" i="14"/>
  <c r="R153" i="14"/>
  <c r="Q153" i="14"/>
  <c r="P153" i="14"/>
  <c r="O153" i="14"/>
  <c r="N153" i="14"/>
  <c r="M153" i="14"/>
  <c r="L153" i="14"/>
  <c r="K153" i="14"/>
  <c r="J153" i="14"/>
  <c r="I153" i="14"/>
  <c r="H153" i="14"/>
  <c r="G153" i="14"/>
  <c r="F153" i="14"/>
  <c r="E153" i="14"/>
  <c r="D153" i="14"/>
  <c r="C153" i="14"/>
  <c r="R152" i="14"/>
  <c r="Q152" i="14"/>
  <c r="P152" i="14"/>
  <c r="O152" i="14"/>
  <c r="N152" i="14"/>
  <c r="M152" i="14"/>
  <c r="L152" i="14"/>
  <c r="K152" i="14"/>
  <c r="J152" i="14"/>
  <c r="I152" i="14"/>
  <c r="H152" i="14"/>
  <c r="G152" i="14"/>
  <c r="F152" i="14"/>
  <c r="E152" i="14"/>
  <c r="D152" i="14"/>
  <c r="C152" i="14"/>
  <c r="Q151" i="14"/>
  <c r="P151" i="14"/>
  <c r="O151" i="14"/>
  <c r="M151" i="14"/>
  <c r="L151" i="14"/>
  <c r="K151" i="14"/>
  <c r="I151" i="14"/>
  <c r="H151" i="14"/>
  <c r="G151" i="14"/>
  <c r="J151" i="14" s="1"/>
  <c r="E151" i="14"/>
  <c r="D151" i="14"/>
  <c r="C151" i="14"/>
  <c r="F151" i="14" s="1"/>
  <c r="Q150" i="14"/>
  <c r="P150" i="14"/>
  <c r="O150" i="14"/>
  <c r="M150" i="14"/>
  <c r="L150" i="14"/>
  <c r="K150" i="14"/>
  <c r="I150" i="14"/>
  <c r="H150" i="14"/>
  <c r="G150" i="14"/>
  <c r="E150" i="14"/>
  <c r="D150" i="14"/>
  <c r="C150" i="14"/>
  <c r="Q149" i="14"/>
  <c r="P149" i="14"/>
  <c r="O149" i="14"/>
  <c r="M149" i="14"/>
  <c r="L149" i="14"/>
  <c r="K149" i="14"/>
  <c r="I149" i="14"/>
  <c r="H149" i="14"/>
  <c r="G149" i="14"/>
  <c r="E149" i="14"/>
  <c r="D149" i="14"/>
  <c r="C149" i="14"/>
  <c r="Q148" i="14"/>
  <c r="R148" i="14" s="1"/>
  <c r="P148" i="14"/>
  <c r="O148" i="14"/>
  <c r="M148" i="14"/>
  <c r="L148" i="14"/>
  <c r="K148" i="14"/>
  <c r="I148" i="14"/>
  <c r="H148" i="14"/>
  <c r="G148" i="14"/>
  <c r="E148" i="14"/>
  <c r="D148" i="14"/>
  <c r="C148" i="14"/>
  <c r="R147" i="14"/>
  <c r="Q147" i="14"/>
  <c r="P147" i="14"/>
  <c r="O147" i="14"/>
  <c r="N147" i="14"/>
  <c r="M147" i="14"/>
  <c r="L147" i="14"/>
  <c r="K147" i="14"/>
  <c r="J147" i="14"/>
  <c r="I147" i="14"/>
  <c r="H147" i="14"/>
  <c r="G147" i="14"/>
  <c r="F147" i="14"/>
  <c r="E147" i="14"/>
  <c r="D147" i="14"/>
  <c r="C147" i="14"/>
  <c r="Q146" i="14"/>
  <c r="P146" i="14"/>
  <c r="O146" i="14"/>
  <c r="M146" i="14"/>
  <c r="L146" i="14"/>
  <c r="K146" i="14"/>
  <c r="I146" i="14"/>
  <c r="H146" i="14"/>
  <c r="G146" i="14"/>
  <c r="E146" i="14"/>
  <c r="D146" i="14"/>
  <c r="C146" i="14"/>
  <c r="F146" i="14" s="1"/>
  <c r="R145" i="14"/>
  <c r="N145" i="14"/>
  <c r="J145" i="14"/>
  <c r="F145" i="14"/>
  <c r="R144" i="14"/>
  <c r="N144" i="14"/>
  <c r="J144" i="14"/>
  <c r="F144" i="14"/>
  <c r="R143" i="14"/>
  <c r="N143" i="14"/>
  <c r="J143" i="14"/>
  <c r="F143" i="14"/>
  <c r="R142" i="14"/>
  <c r="N142" i="14"/>
  <c r="J142" i="14"/>
  <c r="F142" i="14"/>
  <c r="R141" i="14"/>
  <c r="N141" i="14"/>
  <c r="J141" i="14"/>
  <c r="F141" i="14"/>
  <c r="Q140" i="14"/>
  <c r="R140" i="14" s="1"/>
  <c r="P140" i="14"/>
  <c r="O140" i="14"/>
  <c r="M140" i="14"/>
  <c r="L140" i="14"/>
  <c r="K140" i="14"/>
  <c r="I140" i="14"/>
  <c r="H140" i="14"/>
  <c r="G140" i="14"/>
  <c r="E140" i="14"/>
  <c r="D140" i="14"/>
  <c r="C140" i="14"/>
  <c r="R139" i="14"/>
  <c r="N139" i="14"/>
  <c r="J139" i="14"/>
  <c r="F139" i="14"/>
  <c r="R138" i="14"/>
  <c r="N138" i="14"/>
  <c r="J138" i="14"/>
  <c r="F138" i="14"/>
  <c r="R137" i="14"/>
  <c r="N137" i="14"/>
  <c r="J137" i="14"/>
  <c r="F137" i="14"/>
  <c r="R136" i="14"/>
  <c r="N136" i="14"/>
  <c r="J136" i="14"/>
  <c r="F136" i="14"/>
  <c r="R135" i="14"/>
  <c r="N135" i="14"/>
  <c r="J135" i="14"/>
  <c r="F135" i="14"/>
  <c r="Q134" i="14"/>
  <c r="P134" i="14"/>
  <c r="O134" i="14"/>
  <c r="M134" i="14"/>
  <c r="L134" i="14"/>
  <c r="K134" i="14"/>
  <c r="I134" i="14"/>
  <c r="H134" i="14"/>
  <c r="H133" i="14" s="1"/>
  <c r="G134" i="14"/>
  <c r="J134" i="14" s="1"/>
  <c r="E134" i="14"/>
  <c r="D134" i="14"/>
  <c r="D133" i="14" s="1"/>
  <c r="C134" i="14"/>
  <c r="P133" i="14"/>
  <c r="L133" i="14"/>
  <c r="G133" i="14"/>
  <c r="C133" i="14"/>
  <c r="R132" i="14"/>
  <c r="Q132" i="14"/>
  <c r="P132" i="14"/>
  <c r="O132" i="14"/>
  <c r="N132" i="14"/>
  <c r="M132" i="14"/>
  <c r="L132" i="14"/>
  <c r="K132" i="14"/>
  <c r="J132" i="14"/>
  <c r="I132" i="14"/>
  <c r="H132" i="14"/>
  <c r="G132" i="14"/>
  <c r="F132" i="14"/>
  <c r="E132" i="14"/>
  <c r="D132" i="14"/>
  <c r="C132" i="14"/>
  <c r="R130" i="14"/>
  <c r="Q130" i="14"/>
  <c r="P130" i="14"/>
  <c r="O130" i="14"/>
  <c r="N130" i="14"/>
  <c r="M130" i="14"/>
  <c r="L130" i="14"/>
  <c r="K130" i="14"/>
  <c r="J130" i="14"/>
  <c r="I130" i="14"/>
  <c r="H130" i="14"/>
  <c r="G130" i="14"/>
  <c r="F130" i="14"/>
  <c r="E130" i="14"/>
  <c r="D130" i="14"/>
  <c r="C130" i="14"/>
  <c r="R128" i="14"/>
  <c r="Q128" i="14"/>
  <c r="P128" i="14"/>
  <c r="O128" i="14"/>
  <c r="N128" i="14"/>
  <c r="M128" i="14"/>
  <c r="L128" i="14"/>
  <c r="K128" i="14"/>
  <c r="J128" i="14"/>
  <c r="I128" i="14"/>
  <c r="H128" i="14"/>
  <c r="G128" i="14"/>
  <c r="F128" i="14"/>
  <c r="E128" i="14"/>
  <c r="D128" i="14"/>
  <c r="C128" i="14"/>
  <c r="Q127" i="14"/>
  <c r="P127" i="14"/>
  <c r="O127" i="14"/>
  <c r="R127" i="14" s="1"/>
  <c r="M127" i="14"/>
  <c r="L127" i="14"/>
  <c r="K127" i="14"/>
  <c r="N127" i="14" s="1"/>
  <c r="I127" i="14"/>
  <c r="H127" i="14"/>
  <c r="G127" i="14"/>
  <c r="J127" i="14" s="1"/>
  <c r="E127" i="14"/>
  <c r="D127" i="14"/>
  <c r="C127" i="14"/>
  <c r="Q126" i="14"/>
  <c r="P126" i="14"/>
  <c r="O126" i="14"/>
  <c r="R126" i="14" s="1"/>
  <c r="M126" i="14"/>
  <c r="L126" i="14"/>
  <c r="K126" i="14"/>
  <c r="N126" i="14" s="1"/>
  <c r="J126" i="14"/>
  <c r="I126" i="14"/>
  <c r="H126" i="14"/>
  <c r="G126" i="14"/>
  <c r="F126" i="14"/>
  <c r="E126" i="14"/>
  <c r="D126" i="14"/>
  <c r="C126" i="14"/>
  <c r="Q125" i="14"/>
  <c r="P125" i="14"/>
  <c r="O125" i="14"/>
  <c r="R125" i="14" s="1"/>
  <c r="M125" i="14"/>
  <c r="L125" i="14"/>
  <c r="K125" i="14"/>
  <c r="N125" i="14" s="1"/>
  <c r="I125" i="14"/>
  <c r="H125" i="14"/>
  <c r="G125" i="14"/>
  <c r="J125" i="14" s="1"/>
  <c r="E125" i="14"/>
  <c r="D125" i="14"/>
  <c r="C125" i="14"/>
  <c r="Q124" i="14"/>
  <c r="P124" i="14"/>
  <c r="O124" i="14"/>
  <c r="R124" i="14" s="1"/>
  <c r="M124" i="14"/>
  <c r="L124" i="14"/>
  <c r="K124" i="14"/>
  <c r="N124" i="14" s="1"/>
  <c r="I124" i="14"/>
  <c r="H124" i="14"/>
  <c r="G124" i="14"/>
  <c r="J124" i="14" s="1"/>
  <c r="E124" i="14"/>
  <c r="D124" i="14"/>
  <c r="C124" i="14"/>
  <c r="Q123" i="14"/>
  <c r="P123" i="14"/>
  <c r="O123" i="14"/>
  <c r="R123" i="14" s="1"/>
  <c r="M123" i="14"/>
  <c r="L123" i="14"/>
  <c r="K123" i="14"/>
  <c r="N123" i="14" s="1"/>
  <c r="I123" i="14"/>
  <c r="H123" i="14"/>
  <c r="G123" i="14"/>
  <c r="J123" i="14" s="1"/>
  <c r="E123" i="14"/>
  <c r="D123" i="14"/>
  <c r="C123" i="14"/>
  <c r="Q122" i="14"/>
  <c r="P122" i="14"/>
  <c r="O122" i="14"/>
  <c r="R122" i="14" s="1"/>
  <c r="M122" i="14"/>
  <c r="L122" i="14"/>
  <c r="K122" i="14"/>
  <c r="N122" i="14" s="1"/>
  <c r="I122" i="14"/>
  <c r="H122" i="14"/>
  <c r="G122" i="14"/>
  <c r="J122" i="14" s="1"/>
  <c r="E122" i="14"/>
  <c r="D122" i="14"/>
  <c r="C122" i="14"/>
  <c r="F122" i="14" s="1"/>
  <c r="Q121" i="14"/>
  <c r="P121" i="14"/>
  <c r="O121" i="14"/>
  <c r="R121" i="14" s="1"/>
  <c r="M121" i="14"/>
  <c r="L121" i="14"/>
  <c r="K121" i="14"/>
  <c r="N121" i="14" s="1"/>
  <c r="I121" i="14"/>
  <c r="H121" i="14"/>
  <c r="G121" i="14"/>
  <c r="J121" i="14" s="1"/>
  <c r="E121" i="14"/>
  <c r="D121" i="14"/>
  <c r="C121" i="14"/>
  <c r="R120" i="14"/>
  <c r="N120" i="14"/>
  <c r="J120" i="14"/>
  <c r="F120" i="14"/>
  <c r="R119" i="14"/>
  <c r="N119" i="14"/>
  <c r="J119" i="14"/>
  <c r="F119" i="14"/>
  <c r="R118" i="14"/>
  <c r="N118" i="14"/>
  <c r="J118" i="14"/>
  <c r="F118" i="14"/>
  <c r="R117" i="14"/>
  <c r="N117" i="14"/>
  <c r="J117" i="14"/>
  <c r="F117" i="14"/>
  <c r="R116" i="14"/>
  <c r="N116" i="14"/>
  <c r="J116" i="14"/>
  <c r="F116" i="14"/>
  <c r="Q115" i="14"/>
  <c r="P115" i="14"/>
  <c r="O115" i="14"/>
  <c r="R115" i="14" s="1"/>
  <c r="M115" i="14"/>
  <c r="L115" i="14"/>
  <c r="K115" i="14"/>
  <c r="I115" i="14"/>
  <c r="H115" i="14"/>
  <c r="G115" i="14"/>
  <c r="J115" i="14" s="1"/>
  <c r="E115" i="14"/>
  <c r="D115" i="14"/>
  <c r="C115" i="14"/>
  <c r="R114" i="14"/>
  <c r="N114" i="14"/>
  <c r="J114" i="14"/>
  <c r="F114" i="14"/>
  <c r="R113" i="14"/>
  <c r="N113" i="14"/>
  <c r="J113" i="14"/>
  <c r="F113" i="14"/>
  <c r="R112" i="14"/>
  <c r="N112" i="14"/>
  <c r="J112" i="14"/>
  <c r="F112" i="14"/>
  <c r="R111" i="14"/>
  <c r="N111" i="14"/>
  <c r="J111" i="14"/>
  <c r="F111" i="14"/>
  <c r="R110" i="14"/>
  <c r="N110" i="14"/>
  <c r="J110" i="14"/>
  <c r="F110" i="14"/>
  <c r="Q109" i="14"/>
  <c r="P109" i="14"/>
  <c r="O109" i="14"/>
  <c r="R109" i="14" s="1"/>
  <c r="M109" i="14"/>
  <c r="L109" i="14"/>
  <c r="K109" i="14"/>
  <c r="N109" i="14" s="1"/>
  <c r="I109" i="14"/>
  <c r="H109" i="14"/>
  <c r="G109" i="14"/>
  <c r="E109" i="14"/>
  <c r="D109" i="14"/>
  <c r="D108" i="14" s="1"/>
  <c r="D129" i="14" s="1"/>
  <c r="C109" i="14"/>
  <c r="P108" i="14"/>
  <c r="P129" i="14" s="1"/>
  <c r="L108" i="14"/>
  <c r="L129" i="14" s="1"/>
  <c r="H108" i="14"/>
  <c r="H129" i="14" s="1"/>
  <c r="R107" i="14"/>
  <c r="Q107" i="14"/>
  <c r="P107" i="14"/>
  <c r="O107" i="14"/>
  <c r="N107" i="14"/>
  <c r="M107" i="14"/>
  <c r="L107" i="14"/>
  <c r="K107" i="14"/>
  <c r="J107" i="14"/>
  <c r="I107" i="14"/>
  <c r="H107" i="14"/>
  <c r="G107" i="14"/>
  <c r="F107" i="14"/>
  <c r="E107" i="14"/>
  <c r="D107" i="14"/>
  <c r="C107" i="14"/>
  <c r="R105" i="14"/>
  <c r="Q105" i="14"/>
  <c r="P105" i="14"/>
  <c r="O105" i="14"/>
  <c r="N105" i="14"/>
  <c r="M105" i="14"/>
  <c r="L105" i="14"/>
  <c r="K105" i="14"/>
  <c r="J105" i="14"/>
  <c r="I105" i="14"/>
  <c r="H105" i="14"/>
  <c r="G105" i="14"/>
  <c r="F105" i="14"/>
  <c r="E105" i="14"/>
  <c r="D105" i="14"/>
  <c r="C105" i="14"/>
  <c r="R103" i="14"/>
  <c r="Q103" i="14"/>
  <c r="P103" i="14"/>
  <c r="O103" i="14"/>
  <c r="N103" i="14"/>
  <c r="M103" i="14"/>
  <c r="L103" i="14"/>
  <c r="K103" i="14"/>
  <c r="J103" i="14"/>
  <c r="I103" i="14"/>
  <c r="H103" i="14"/>
  <c r="G103" i="14"/>
  <c r="F103" i="14"/>
  <c r="E103" i="14"/>
  <c r="D103" i="14"/>
  <c r="C103" i="14"/>
  <c r="R102" i="14"/>
  <c r="Q102" i="14"/>
  <c r="P102" i="14"/>
  <c r="O102" i="14"/>
  <c r="N102" i="14"/>
  <c r="M102" i="14"/>
  <c r="L102" i="14"/>
  <c r="K102" i="14"/>
  <c r="J102" i="14"/>
  <c r="I102" i="14"/>
  <c r="H102" i="14"/>
  <c r="G102" i="14"/>
  <c r="F102" i="14"/>
  <c r="E102" i="14"/>
  <c r="D102" i="14"/>
  <c r="C102" i="14"/>
  <c r="Q101" i="14"/>
  <c r="P101" i="14"/>
  <c r="O101" i="14"/>
  <c r="M101" i="14"/>
  <c r="L101" i="14"/>
  <c r="K101" i="14"/>
  <c r="I101" i="14"/>
  <c r="H101" i="14"/>
  <c r="G101" i="14"/>
  <c r="J101" i="14" s="1"/>
  <c r="E101" i="14"/>
  <c r="D101" i="14"/>
  <c r="C101" i="14"/>
  <c r="Q100" i="14"/>
  <c r="P100" i="14"/>
  <c r="O100" i="14"/>
  <c r="M100" i="14"/>
  <c r="L100" i="14"/>
  <c r="K100" i="14"/>
  <c r="I100" i="14"/>
  <c r="H100" i="14"/>
  <c r="G100" i="14"/>
  <c r="J100" i="14" s="1"/>
  <c r="E100" i="14"/>
  <c r="D100" i="14"/>
  <c r="C100" i="14"/>
  <c r="Q99" i="14"/>
  <c r="P99" i="14"/>
  <c r="O99" i="14"/>
  <c r="M99" i="14"/>
  <c r="L99" i="14"/>
  <c r="K99" i="14"/>
  <c r="I99" i="14"/>
  <c r="H99" i="14"/>
  <c r="G99" i="14"/>
  <c r="J99" i="14" s="1"/>
  <c r="E99" i="14"/>
  <c r="D99" i="14"/>
  <c r="C99" i="14"/>
  <c r="R98" i="14"/>
  <c r="Q98" i="14"/>
  <c r="P98" i="14"/>
  <c r="O98" i="14"/>
  <c r="N98" i="14"/>
  <c r="M98" i="14"/>
  <c r="L98" i="14"/>
  <c r="K98" i="14"/>
  <c r="J98" i="14"/>
  <c r="I98" i="14"/>
  <c r="H98" i="14"/>
  <c r="G98" i="14"/>
  <c r="F98" i="14"/>
  <c r="E98" i="14"/>
  <c r="D98" i="14"/>
  <c r="C98" i="14"/>
  <c r="Q97" i="14"/>
  <c r="P97" i="14"/>
  <c r="O97" i="14"/>
  <c r="R97" i="14" s="1"/>
  <c r="M97" i="14"/>
  <c r="L97" i="14"/>
  <c r="K97" i="14"/>
  <c r="N97" i="14" s="1"/>
  <c r="I97" i="14"/>
  <c r="H97" i="14"/>
  <c r="G97" i="14"/>
  <c r="J97" i="14" s="1"/>
  <c r="E97" i="14"/>
  <c r="D97" i="14"/>
  <c r="C97" i="14"/>
  <c r="Q96" i="14"/>
  <c r="P96" i="14"/>
  <c r="O96" i="14"/>
  <c r="R96" i="14" s="1"/>
  <c r="M96" i="14"/>
  <c r="L96" i="14"/>
  <c r="K96" i="14"/>
  <c r="N96" i="14" s="1"/>
  <c r="I96" i="14"/>
  <c r="H96" i="14"/>
  <c r="G96" i="14"/>
  <c r="E96" i="14"/>
  <c r="D96" i="14"/>
  <c r="C96" i="14"/>
  <c r="R95" i="14"/>
  <c r="N95" i="14"/>
  <c r="J95" i="14"/>
  <c r="F95" i="14"/>
  <c r="R94" i="14"/>
  <c r="N94" i="14"/>
  <c r="J94" i="14"/>
  <c r="F94" i="14"/>
  <c r="R93" i="14"/>
  <c r="N93" i="14"/>
  <c r="J93" i="14"/>
  <c r="F93" i="14"/>
  <c r="R92" i="14"/>
  <c r="N92" i="14"/>
  <c r="J92" i="14"/>
  <c r="F92" i="14"/>
  <c r="R91" i="14"/>
  <c r="N91" i="14"/>
  <c r="J91" i="14"/>
  <c r="F91" i="14"/>
  <c r="Q90" i="14"/>
  <c r="P90" i="14"/>
  <c r="R90" i="14" s="1"/>
  <c r="O90" i="14"/>
  <c r="M90" i="14"/>
  <c r="L90" i="14"/>
  <c r="N90" i="14" s="1"/>
  <c r="K90" i="14"/>
  <c r="I90" i="14"/>
  <c r="H90" i="14"/>
  <c r="J90" i="14" s="1"/>
  <c r="G90" i="14"/>
  <c r="E90" i="14"/>
  <c r="D90" i="14"/>
  <c r="F90" i="14" s="1"/>
  <c r="C90" i="14"/>
  <c r="R89" i="14"/>
  <c r="N89" i="14"/>
  <c r="J89" i="14"/>
  <c r="F89" i="14"/>
  <c r="R88" i="14"/>
  <c r="N88" i="14"/>
  <c r="J88" i="14"/>
  <c r="F88" i="14"/>
  <c r="R87" i="14"/>
  <c r="N87" i="14"/>
  <c r="J87" i="14"/>
  <c r="F87" i="14"/>
  <c r="R86" i="14"/>
  <c r="N86" i="14"/>
  <c r="J86" i="14"/>
  <c r="F86" i="14"/>
  <c r="R85" i="14"/>
  <c r="N85" i="14"/>
  <c r="J85" i="14"/>
  <c r="F85" i="14"/>
  <c r="Q84" i="14"/>
  <c r="P84" i="14"/>
  <c r="P83" i="14" s="1"/>
  <c r="O84" i="14"/>
  <c r="R84" i="14" s="1"/>
  <c r="M84" i="14"/>
  <c r="L84" i="14"/>
  <c r="L83" i="14" s="1"/>
  <c r="K84" i="14"/>
  <c r="N84" i="14" s="1"/>
  <c r="I84" i="14"/>
  <c r="H84" i="14"/>
  <c r="H83" i="14" s="1"/>
  <c r="G84" i="14"/>
  <c r="J84" i="14" s="1"/>
  <c r="E84" i="14"/>
  <c r="D84" i="14"/>
  <c r="D83" i="14" s="1"/>
  <c r="C84" i="14"/>
  <c r="Q83" i="14"/>
  <c r="Q104" i="14" s="1"/>
  <c r="O83" i="14"/>
  <c r="O106" i="14" s="1"/>
  <c r="M83" i="14"/>
  <c r="M104" i="14" s="1"/>
  <c r="I83" i="14"/>
  <c r="I104" i="14" s="1"/>
  <c r="G83" i="14"/>
  <c r="G106" i="14" s="1"/>
  <c r="E83" i="14"/>
  <c r="E104" i="14" s="1"/>
  <c r="C83" i="14"/>
  <c r="C106" i="14" s="1"/>
  <c r="R82" i="14"/>
  <c r="Q82" i="14"/>
  <c r="P82" i="14"/>
  <c r="O82" i="14"/>
  <c r="N82" i="14"/>
  <c r="M82" i="14"/>
  <c r="L82" i="14"/>
  <c r="K82" i="14"/>
  <c r="J82" i="14"/>
  <c r="I82" i="14"/>
  <c r="H82" i="14"/>
  <c r="G82" i="14"/>
  <c r="F82" i="14"/>
  <c r="E82" i="14"/>
  <c r="D82" i="14"/>
  <c r="C82" i="14"/>
  <c r="R80" i="14"/>
  <c r="Q80" i="14"/>
  <c r="P80" i="14"/>
  <c r="O80" i="14"/>
  <c r="N80" i="14"/>
  <c r="M80" i="14"/>
  <c r="L80" i="14"/>
  <c r="K80" i="14"/>
  <c r="J80" i="14"/>
  <c r="I80" i="14"/>
  <c r="H80" i="14"/>
  <c r="G80" i="14"/>
  <c r="F80" i="14"/>
  <c r="E80" i="14"/>
  <c r="D80" i="14"/>
  <c r="C80" i="14"/>
  <c r="R78" i="14"/>
  <c r="Q78" i="14"/>
  <c r="P78" i="14"/>
  <c r="O78" i="14"/>
  <c r="N78" i="14"/>
  <c r="M78" i="14"/>
  <c r="L78" i="14"/>
  <c r="K78" i="14"/>
  <c r="J78" i="14"/>
  <c r="I78" i="14"/>
  <c r="H78" i="14"/>
  <c r="G78" i="14"/>
  <c r="F78" i="14"/>
  <c r="E78" i="14"/>
  <c r="D78" i="14"/>
  <c r="C78" i="14"/>
  <c r="Q77" i="14"/>
  <c r="P77" i="14"/>
  <c r="O77" i="14"/>
  <c r="M77" i="14"/>
  <c r="L77" i="14"/>
  <c r="K77" i="14"/>
  <c r="N77" i="14" s="1"/>
  <c r="I77" i="14"/>
  <c r="H77" i="14"/>
  <c r="G77" i="14"/>
  <c r="J77" i="14" s="1"/>
  <c r="E77" i="14"/>
  <c r="D77" i="14"/>
  <c r="C77" i="14"/>
  <c r="Q76" i="14"/>
  <c r="P76" i="14"/>
  <c r="O76" i="14"/>
  <c r="M76" i="14"/>
  <c r="L76" i="14"/>
  <c r="K76" i="14"/>
  <c r="N76" i="14" s="1"/>
  <c r="I76" i="14"/>
  <c r="H76" i="14"/>
  <c r="G76" i="14"/>
  <c r="J76" i="14" s="1"/>
  <c r="E76" i="14"/>
  <c r="D76" i="14"/>
  <c r="C76" i="14"/>
  <c r="Q75" i="14"/>
  <c r="R75" i="14" s="1"/>
  <c r="P75" i="14"/>
  <c r="O75" i="14"/>
  <c r="M75" i="14"/>
  <c r="L75" i="14"/>
  <c r="K75" i="14"/>
  <c r="I75" i="14"/>
  <c r="H75" i="14"/>
  <c r="G75" i="14"/>
  <c r="E75" i="14"/>
  <c r="F75" i="14" s="1"/>
  <c r="D75" i="14"/>
  <c r="C75" i="14"/>
  <c r="Q74" i="14"/>
  <c r="R74" i="14" s="1"/>
  <c r="P74" i="14"/>
  <c r="O74" i="14"/>
  <c r="N74" i="14"/>
  <c r="M74" i="14"/>
  <c r="L74" i="14"/>
  <c r="K74" i="14"/>
  <c r="J74" i="14"/>
  <c r="I74" i="14"/>
  <c r="H74" i="14"/>
  <c r="G74" i="14"/>
  <c r="F74" i="14"/>
  <c r="E74" i="14"/>
  <c r="D74" i="14"/>
  <c r="C74" i="14"/>
  <c r="Q73" i="14"/>
  <c r="P73" i="14"/>
  <c r="O73" i="14"/>
  <c r="M73" i="14"/>
  <c r="L73" i="14"/>
  <c r="K73" i="14"/>
  <c r="I73" i="14"/>
  <c r="H73" i="14"/>
  <c r="G73" i="14"/>
  <c r="J73" i="14" s="1"/>
  <c r="E73" i="14"/>
  <c r="D73" i="14"/>
  <c r="C73" i="14"/>
  <c r="Q72" i="14"/>
  <c r="P72" i="14"/>
  <c r="O72" i="14"/>
  <c r="M72" i="14"/>
  <c r="L72" i="14"/>
  <c r="K72" i="14"/>
  <c r="N72" i="14" s="1"/>
  <c r="I72" i="14"/>
  <c r="H72" i="14"/>
  <c r="G72" i="14"/>
  <c r="J72" i="14" s="1"/>
  <c r="E72" i="14"/>
  <c r="D72" i="14"/>
  <c r="C72" i="14"/>
  <c r="Q71" i="14"/>
  <c r="R71" i="14" s="1"/>
  <c r="P71" i="14"/>
  <c r="O71" i="14"/>
  <c r="M71" i="14"/>
  <c r="L71" i="14"/>
  <c r="K71" i="14"/>
  <c r="I71" i="14"/>
  <c r="H71" i="14"/>
  <c r="G71" i="14"/>
  <c r="E71" i="14"/>
  <c r="F71" i="14" s="1"/>
  <c r="D71" i="14"/>
  <c r="C71" i="14"/>
  <c r="R70" i="14"/>
  <c r="N70" i="14"/>
  <c r="J70" i="14"/>
  <c r="F70" i="14"/>
  <c r="R69" i="14"/>
  <c r="N69" i="14"/>
  <c r="J69" i="14"/>
  <c r="F69" i="14"/>
  <c r="R68" i="14"/>
  <c r="N68" i="14"/>
  <c r="J68" i="14"/>
  <c r="F68" i="14"/>
  <c r="R67" i="14"/>
  <c r="N67" i="14"/>
  <c r="J67" i="14"/>
  <c r="F67" i="14"/>
  <c r="R66" i="14"/>
  <c r="N66" i="14"/>
  <c r="J66" i="14"/>
  <c r="F66" i="14"/>
  <c r="Q65" i="14"/>
  <c r="P65" i="14"/>
  <c r="O65" i="14"/>
  <c r="M65" i="14"/>
  <c r="L65" i="14"/>
  <c r="K65" i="14"/>
  <c r="N65" i="14" s="1"/>
  <c r="I65" i="14"/>
  <c r="H65" i="14"/>
  <c r="G65" i="14"/>
  <c r="J65" i="14" s="1"/>
  <c r="E65" i="14"/>
  <c r="D65" i="14"/>
  <c r="C65" i="14"/>
  <c r="R64" i="14"/>
  <c r="N64" i="14"/>
  <c r="J64" i="14"/>
  <c r="F64" i="14"/>
  <c r="R63" i="14"/>
  <c r="N63" i="14"/>
  <c r="J63" i="14"/>
  <c r="F63" i="14"/>
  <c r="R62" i="14"/>
  <c r="N62" i="14"/>
  <c r="J62" i="14"/>
  <c r="F62" i="14"/>
  <c r="R61" i="14"/>
  <c r="N61" i="14"/>
  <c r="J61" i="14"/>
  <c r="F61" i="14"/>
  <c r="R60" i="14"/>
  <c r="N60" i="14"/>
  <c r="J60" i="14"/>
  <c r="F60" i="14"/>
  <c r="Q59" i="14"/>
  <c r="Q58" i="14" s="1"/>
  <c r="P59" i="14"/>
  <c r="O59" i="14"/>
  <c r="M59" i="14"/>
  <c r="M58" i="14" s="1"/>
  <c r="L59" i="14"/>
  <c r="L58" i="14" s="1"/>
  <c r="K59" i="14"/>
  <c r="K58" i="14" s="1"/>
  <c r="I59" i="14"/>
  <c r="I58" i="14" s="1"/>
  <c r="H59" i="14"/>
  <c r="G59" i="14"/>
  <c r="E59" i="14"/>
  <c r="E58" i="14" s="1"/>
  <c r="D59" i="14"/>
  <c r="C59" i="14"/>
  <c r="P58" i="14"/>
  <c r="O58" i="14"/>
  <c r="H58" i="14"/>
  <c r="G58" i="14"/>
  <c r="D58" i="14"/>
  <c r="C58" i="14"/>
  <c r="R57" i="14"/>
  <c r="Q57" i="14"/>
  <c r="P57" i="14"/>
  <c r="O57" i="14"/>
  <c r="N57" i="14"/>
  <c r="M57" i="14"/>
  <c r="L57" i="14"/>
  <c r="K57" i="14"/>
  <c r="J57" i="14"/>
  <c r="I57" i="14"/>
  <c r="H57" i="14"/>
  <c r="G57" i="14"/>
  <c r="F57" i="14"/>
  <c r="E57" i="14"/>
  <c r="D57" i="14"/>
  <c r="C57" i="14"/>
  <c r="R55" i="14"/>
  <c r="Q55" i="14"/>
  <c r="P55" i="14"/>
  <c r="O55" i="14"/>
  <c r="N55" i="14"/>
  <c r="M55" i="14"/>
  <c r="L55" i="14"/>
  <c r="K55" i="14"/>
  <c r="J55" i="14"/>
  <c r="I55" i="14"/>
  <c r="H55" i="14"/>
  <c r="G55" i="14"/>
  <c r="F55" i="14"/>
  <c r="E55" i="14"/>
  <c r="D55" i="14"/>
  <c r="C55" i="14"/>
  <c r="R53" i="14"/>
  <c r="Q53" i="14"/>
  <c r="P53" i="14"/>
  <c r="O53" i="14"/>
  <c r="N53" i="14"/>
  <c r="M53" i="14"/>
  <c r="L53" i="14"/>
  <c r="K53" i="14"/>
  <c r="J53" i="14"/>
  <c r="I53" i="14"/>
  <c r="H53" i="14"/>
  <c r="G53" i="14"/>
  <c r="F53" i="14"/>
  <c r="E53" i="14"/>
  <c r="D53" i="14"/>
  <c r="C53" i="14"/>
  <c r="Q52" i="14"/>
  <c r="P52" i="14"/>
  <c r="O52" i="14"/>
  <c r="M52" i="14"/>
  <c r="L52" i="14"/>
  <c r="N52" i="14" s="1"/>
  <c r="K52" i="14"/>
  <c r="I52" i="14"/>
  <c r="H52" i="14"/>
  <c r="G52" i="14"/>
  <c r="J52" i="14" s="1"/>
  <c r="E52" i="14"/>
  <c r="D52" i="14"/>
  <c r="C52" i="14"/>
  <c r="F52" i="14" s="1"/>
  <c r="Q51" i="14"/>
  <c r="R51" i="14" s="1"/>
  <c r="P51" i="14"/>
  <c r="O51" i="14"/>
  <c r="M51" i="14"/>
  <c r="L51" i="14"/>
  <c r="K51" i="14"/>
  <c r="I51" i="14"/>
  <c r="H51" i="14"/>
  <c r="G51" i="14"/>
  <c r="E51" i="14"/>
  <c r="F51" i="14" s="1"/>
  <c r="D51" i="14"/>
  <c r="C51" i="14"/>
  <c r="R50" i="14"/>
  <c r="Q50" i="14"/>
  <c r="P50" i="14"/>
  <c r="O50" i="14"/>
  <c r="N50" i="14"/>
  <c r="M50" i="14"/>
  <c r="L50" i="14"/>
  <c r="K50" i="14"/>
  <c r="J50" i="14"/>
  <c r="I50" i="14"/>
  <c r="H50" i="14"/>
  <c r="G50" i="14"/>
  <c r="E50" i="14"/>
  <c r="F50" i="14" s="1"/>
  <c r="D50" i="14"/>
  <c r="C50" i="14"/>
  <c r="Q49" i="14"/>
  <c r="P49" i="14"/>
  <c r="O49" i="14"/>
  <c r="R49" i="14" s="1"/>
  <c r="M49" i="14"/>
  <c r="L49" i="14"/>
  <c r="K49" i="14"/>
  <c r="N49" i="14" s="1"/>
  <c r="I49" i="14"/>
  <c r="H49" i="14"/>
  <c r="G49" i="14"/>
  <c r="J49" i="14" s="1"/>
  <c r="E49" i="14"/>
  <c r="D49" i="14"/>
  <c r="F49" i="14" s="1"/>
  <c r="C49" i="14"/>
  <c r="Q48" i="14"/>
  <c r="P48" i="14"/>
  <c r="O48" i="14"/>
  <c r="M48" i="14"/>
  <c r="L48" i="14"/>
  <c r="K48" i="14"/>
  <c r="N48" i="14" s="1"/>
  <c r="I48" i="14"/>
  <c r="H48" i="14"/>
  <c r="G48" i="14"/>
  <c r="J48" i="14" s="1"/>
  <c r="E48" i="14"/>
  <c r="D48" i="14"/>
  <c r="C48" i="14"/>
  <c r="Q47" i="14"/>
  <c r="P47" i="14"/>
  <c r="R47" i="14" s="1"/>
  <c r="O47" i="14"/>
  <c r="M47" i="14"/>
  <c r="L47" i="14"/>
  <c r="K47" i="14"/>
  <c r="I47" i="14"/>
  <c r="H47" i="14"/>
  <c r="G47" i="14"/>
  <c r="E47" i="14"/>
  <c r="D47" i="14"/>
  <c r="C47" i="14"/>
  <c r="Q46" i="14"/>
  <c r="P46" i="14"/>
  <c r="O46" i="14"/>
  <c r="R46" i="14" s="1"/>
  <c r="M46" i="14"/>
  <c r="L46" i="14"/>
  <c r="K46" i="14"/>
  <c r="N46" i="14" s="1"/>
  <c r="I46" i="14"/>
  <c r="H46" i="14"/>
  <c r="G46" i="14"/>
  <c r="J46" i="14" s="1"/>
  <c r="E46" i="14"/>
  <c r="D46" i="14"/>
  <c r="C46" i="14"/>
  <c r="R45" i="14"/>
  <c r="N45" i="14"/>
  <c r="J45" i="14"/>
  <c r="F45" i="14"/>
  <c r="R44" i="14"/>
  <c r="N44" i="14"/>
  <c r="J44" i="14"/>
  <c r="F44" i="14"/>
  <c r="R43" i="14"/>
  <c r="N43" i="14"/>
  <c r="J43" i="14"/>
  <c r="F43" i="14"/>
  <c r="R42" i="14"/>
  <c r="N42" i="14"/>
  <c r="J42" i="14"/>
  <c r="F42" i="14"/>
  <c r="R41" i="14"/>
  <c r="N41" i="14"/>
  <c r="J41" i="14"/>
  <c r="F41" i="14"/>
  <c r="Q40" i="14"/>
  <c r="P40" i="14"/>
  <c r="O40" i="14"/>
  <c r="M40" i="14"/>
  <c r="L40" i="14"/>
  <c r="K40" i="14"/>
  <c r="I40" i="14"/>
  <c r="H40" i="14"/>
  <c r="G40" i="14"/>
  <c r="E40" i="14"/>
  <c r="D40" i="14"/>
  <c r="C40" i="14"/>
  <c r="R39" i="14"/>
  <c r="N39" i="14"/>
  <c r="J39" i="14"/>
  <c r="F39" i="14"/>
  <c r="R38" i="14"/>
  <c r="N38" i="14"/>
  <c r="J38" i="14"/>
  <c r="F38" i="14"/>
  <c r="R37" i="14"/>
  <c r="N37" i="14"/>
  <c r="J37" i="14"/>
  <c r="F37" i="14"/>
  <c r="R36" i="14"/>
  <c r="N36" i="14"/>
  <c r="J36" i="14"/>
  <c r="F36" i="14"/>
  <c r="R35" i="14"/>
  <c r="N35" i="14"/>
  <c r="J35" i="14"/>
  <c r="F35" i="14"/>
  <c r="Q34" i="14"/>
  <c r="R34" i="14" s="1"/>
  <c r="P34" i="14"/>
  <c r="O34" i="14"/>
  <c r="M34" i="14"/>
  <c r="L34" i="14"/>
  <c r="K34" i="14"/>
  <c r="I34" i="14"/>
  <c r="H34" i="14"/>
  <c r="G34" i="14"/>
  <c r="E34" i="14"/>
  <c r="F34" i="14" s="1"/>
  <c r="D34" i="14"/>
  <c r="D33" i="14" s="1"/>
  <c r="D56" i="14" s="1"/>
  <c r="C34" i="14"/>
  <c r="P33" i="14"/>
  <c r="P56" i="14" s="1"/>
  <c r="L33" i="14"/>
  <c r="L56" i="14" s="1"/>
  <c r="H33" i="14"/>
  <c r="H56" i="14" s="1"/>
  <c r="R32" i="14"/>
  <c r="R30" i="14"/>
  <c r="R28" i="14"/>
  <c r="N32" i="14"/>
  <c r="N30" i="14"/>
  <c r="N28" i="14"/>
  <c r="J32" i="14"/>
  <c r="J30" i="14"/>
  <c r="J28" i="14"/>
  <c r="F32" i="14"/>
  <c r="F30" i="14"/>
  <c r="F28" i="14"/>
  <c r="Q27" i="14"/>
  <c r="P27" i="14"/>
  <c r="O27" i="14"/>
  <c r="R27" i="14" s="1"/>
  <c r="Q26" i="14"/>
  <c r="P26" i="14"/>
  <c r="O26" i="14"/>
  <c r="Q25" i="14"/>
  <c r="P25" i="14"/>
  <c r="O25" i="14"/>
  <c r="Q24" i="14"/>
  <c r="P24" i="14"/>
  <c r="O24" i="14"/>
  <c r="Q23" i="14"/>
  <c r="P23" i="14"/>
  <c r="O23" i="14"/>
  <c r="R23" i="14" s="1"/>
  <c r="Q22" i="14"/>
  <c r="P22" i="14"/>
  <c r="O22" i="14"/>
  <c r="Q21" i="14"/>
  <c r="P21" i="14"/>
  <c r="O21" i="14"/>
  <c r="R20" i="14"/>
  <c r="R19" i="14"/>
  <c r="R18" i="14"/>
  <c r="R17" i="14"/>
  <c r="R16" i="14"/>
  <c r="Q15" i="14"/>
  <c r="P15" i="14"/>
  <c r="O15" i="14"/>
  <c r="R14" i="14"/>
  <c r="R13" i="14"/>
  <c r="R12" i="14"/>
  <c r="R11" i="14"/>
  <c r="R10" i="14"/>
  <c r="Q9" i="14"/>
  <c r="Q8" i="14" s="1"/>
  <c r="P9" i="14"/>
  <c r="O9" i="14"/>
  <c r="M27" i="14"/>
  <c r="L27" i="14"/>
  <c r="K27" i="14"/>
  <c r="M26" i="14"/>
  <c r="L26" i="14"/>
  <c r="K26" i="14"/>
  <c r="N26" i="14" s="1"/>
  <c r="M25" i="14"/>
  <c r="L25" i="14"/>
  <c r="K25" i="14"/>
  <c r="M24" i="14"/>
  <c r="L24" i="14"/>
  <c r="K24" i="14"/>
  <c r="M23" i="14"/>
  <c r="L23" i="14"/>
  <c r="K23" i="14"/>
  <c r="M22" i="14"/>
  <c r="L22" i="14"/>
  <c r="K22" i="14"/>
  <c r="N22" i="14" s="1"/>
  <c r="M21" i="14"/>
  <c r="L21" i="14"/>
  <c r="K21" i="14"/>
  <c r="N20" i="14"/>
  <c r="N19" i="14"/>
  <c r="N18" i="14"/>
  <c r="N17" i="14"/>
  <c r="N16" i="14"/>
  <c r="M15" i="14"/>
  <c r="L15" i="14"/>
  <c r="K15" i="14"/>
  <c r="N15" i="14" s="1"/>
  <c r="N14" i="14"/>
  <c r="N13" i="14"/>
  <c r="N12" i="14"/>
  <c r="N11" i="14"/>
  <c r="N10" i="14"/>
  <c r="M9" i="14"/>
  <c r="L9" i="14"/>
  <c r="K9" i="14"/>
  <c r="N9" i="14" s="1"/>
  <c r="M8" i="14"/>
  <c r="L8" i="14"/>
  <c r="I27" i="14"/>
  <c r="H27" i="14"/>
  <c r="G27" i="14"/>
  <c r="I26" i="14"/>
  <c r="H26" i="14"/>
  <c r="G26" i="14"/>
  <c r="I25" i="14"/>
  <c r="H25" i="14"/>
  <c r="G25" i="14"/>
  <c r="J25" i="14" s="1"/>
  <c r="I24" i="14"/>
  <c r="H24" i="14"/>
  <c r="G24" i="14"/>
  <c r="I23" i="14"/>
  <c r="H23" i="14"/>
  <c r="G23" i="14"/>
  <c r="I22" i="14"/>
  <c r="H22" i="14"/>
  <c r="G22" i="14"/>
  <c r="I21" i="14"/>
  <c r="H21" i="14"/>
  <c r="G21" i="14"/>
  <c r="J21" i="14" s="1"/>
  <c r="J20" i="14"/>
  <c r="J19" i="14"/>
  <c r="J18" i="14"/>
  <c r="J17" i="14"/>
  <c r="J16" i="14"/>
  <c r="I15" i="14"/>
  <c r="H15" i="14"/>
  <c r="G15" i="14"/>
  <c r="J14" i="14"/>
  <c r="J13" i="14"/>
  <c r="J12" i="14"/>
  <c r="J11" i="14"/>
  <c r="J10" i="14"/>
  <c r="I9" i="14"/>
  <c r="I8" i="14" s="1"/>
  <c r="H9" i="14"/>
  <c r="G9" i="14"/>
  <c r="G8" i="14" s="1"/>
  <c r="F20" i="14"/>
  <c r="F14" i="14"/>
  <c r="E7" i="9" l="1"/>
  <c r="G33" i="14"/>
  <c r="N47" i="14"/>
  <c r="N51" i="14"/>
  <c r="F65" i="14"/>
  <c r="N71" i="14"/>
  <c r="F72" i="14"/>
  <c r="F73" i="14"/>
  <c r="N75" i="14"/>
  <c r="F76" i="14"/>
  <c r="F77" i="14"/>
  <c r="K83" i="14"/>
  <c r="K106" i="14" s="1"/>
  <c r="F84" i="14"/>
  <c r="F96" i="14"/>
  <c r="F97" i="14"/>
  <c r="F99" i="14"/>
  <c r="F100" i="14"/>
  <c r="F101" i="14"/>
  <c r="F109" i="14"/>
  <c r="F115" i="14"/>
  <c r="M108" i="14"/>
  <c r="F121" i="14"/>
  <c r="F123" i="14"/>
  <c r="F124" i="14"/>
  <c r="F125" i="14"/>
  <c r="F127" i="14"/>
  <c r="L158" i="14"/>
  <c r="L179" i="14" s="1"/>
  <c r="H8" i="14"/>
  <c r="J8" i="14" s="1"/>
  <c r="J24" i="14"/>
  <c r="K8" i="14"/>
  <c r="N8" i="14" s="1"/>
  <c r="N21" i="14"/>
  <c r="N25" i="14"/>
  <c r="R22" i="14"/>
  <c r="R26" i="14"/>
  <c r="N34" i="14"/>
  <c r="C33" i="14"/>
  <c r="F46" i="14"/>
  <c r="J47" i="14"/>
  <c r="F48" i="14"/>
  <c r="J51" i="14"/>
  <c r="R65" i="14"/>
  <c r="J71" i="14"/>
  <c r="R72" i="14"/>
  <c r="R73" i="14"/>
  <c r="J75" i="14"/>
  <c r="R77" i="14"/>
  <c r="R99" i="14"/>
  <c r="R100" i="14"/>
  <c r="R101" i="14"/>
  <c r="I108" i="14"/>
  <c r="N140" i="14"/>
  <c r="N148" i="14"/>
  <c r="H158" i="14"/>
  <c r="H179" i="14" s="1"/>
  <c r="N172" i="14"/>
  <c r="N176" i="14"/>
  <c r="J23" i="14"/>
  <c r="J27" i="14"/>
  <c r="N24" i="14"/>
  <c r="R9" i="14"/>
  <c r="R15" i="14"/>
  <c r="R21" i="14"/>
  <c r="R25" i="14"/>
  <c r="J34" i="14"/>
  <c r="O33" i="14"/>
  <c r="F47" i="14"/>
  <c r="R48" i="14"/>
  <c r="R52" i="14"/>
  <c r="N73" i="14"/>
  <c r="N99" i="14"/>
  <c r="N100" i="14"/>
  <c r="N101" i="14"/>
  <c r="E108" i="14"/>
  <c r="N115" i="14"/>
  <c r="J140" i="14"/>
  <c r="J148" i="14"/>
  <c r="R149" i="14"/>
  <c r="R150" i="14"/>
  <c r="R151" i="14"/>
  <c r="D158" i="14"/>
  <c r="D179" i="14" s="1"/>
  <c r="J172" i="14"/>
  <c r="R174" i="14"/>
  <c r="J176" i="14"/>
  <c r="R190" i="14"/>
  <c r="J196" i="14"/>
  <c r="J22" i="14"/>
  <c r="J26" i="14"/>
  <c r="N23" i="14"/>
  <c r="N27" i="14"/>
  <c r="P8" i="14"/>
  <c r="R24" i="14"/>
  <c r="K33" i="14"/>
  <c r="J96" i="14"/>
  <c r="J109" i="14"/>
  <c r="Q108" i="14"/>
  <c r="E133" i="14"/>
  <c r="F148" i="14"/>
  <c r="N149" i="14"/>
  <c r="N150" i="14"/>
  <c r="N151" i="14"/>
  <c r="N165" i="14"/>
  <c r="P158" i="14"/>
  <c r="P179" i="14" s="1"/>
  <c r="F172" i="14"/>
  <c r="N174" i="14"/>
  <c r="F176" i="14"/>
  <c r="N190" i="14"/>
  <c r="F196" i="14"/>
  <c r="N196" i="14"/>
  <c r="F198" i="14"/>
  <c r="N200" i="14"/>
  <c r="F202" i="14"/>
  <c r="D208" i="14"/>
  <c r="R221" i="14"/>
  <c r="F222" i="14"/>
  <c r="R223" i="14"/>
  <c r="J225" i="14"/>
  <c r="E231" i="14"/>
  <c r="N234" i="14"/>
  <c r="F249" i="14"/>
  <c r="F252" i="14"/>
  <c r="D254" i="14"/>
  <c r="P256" i="14"/>
  <c r="F273" i="14"/>
  <c r="R274" i="14"/>
  <c r="F277" i="14"/>
  <c r="R15" i="13"/>
  <c r="J22" i="13"/>
  <c r="J26" i="13"/>
  <c r="J34" i="13"/>
  <c r="J40" i="13"/>
  <c r="Q33" i="13"/>
  <c r="J46" i="13"/>
  <c r="J48" i="13"/>
  <c r="N49" i="13"/>
  <c r="J50" i="13"/>
  <c r="J52" i="13"/>
  <c r="K58" i="13"/>
  <c r="N58" i="13" s="1"/>
  <c r="R59" i="13"/>
  <c r="R74" i="13"/>
  <c r="N77" i="13"/>
  <c r="N90" i="13"/>
  <c r="J109" i="13"/>
  <c r="G108" i="13"/>
  <c r="G131" i="13" s="1"/>
  <c r="R165" i="13"/>
  <c r="O158" i="13"/>
  <c r="R259" i="13"/>
  <c r="O258" i="13"/>
  <c r="R197" i="14"/>
  <c r="J200" i="14"/>
  <c r="F225" i="14"/>
  <c r="P231" i="14"/>
  <c r="J234" i="14"/>
  <c r="R249" i="14"/>
  <c r="H254" i="14"/>
  <c r="N15" i="13"/>
  <c r="F21" i="13"/>
  <c r="F22" i="13"/>
  <c r="M33" i="13"/>
  <c r="G58" i="13"/>
  <c r="J115" i="13"/>
  <c r="H108" i="13"/>
  <c r="H129" i="13" s="1"/>
  <c r="C208" i="13"/>
  <c r="J209" i="13"/>
  <c r="G208" i="13"/>
  <c r="N259" i="13"/>
  <c r="K258" i="13"/>
  <c r="F200" i="14"/>
  <c r="N201" i="14"/>
  <c r="N202" i="14"/>
  <c r="G208" i="14"/>
  <c r="G229" i="14" s="1"/>
  <c r="N222" i="14"/>
  <c r="R225" i="14"/>
  <c r="N226" i="14"/>
  <c r="R246" i="14"/>
  <c r="N247" i="14"/>
  <c r="N248" i="14"/>
  <c r="N249" i="14"/>
  <c r="K256" i="14"/>
  <c r="J274" i="14"/>
  <c r="F275" i="14"/>
  <c r="N277" i="14"/>
  <c r="Q281" i="14"/>
  <c r="R21" i="13"/>
  <c r="R22" i="13"/>
  <c r="R24" i="13"/>
  <c r="R25" i="13"/>
  <c r="R26" i="13"/>
  <c r="R34" i="13"/>
  <c r="I33" i="13"/>
  <c r="R40" i="13"/>
  <c r="R46" i="13"/>
  <c r="R48" i="13"/>
  <c r="F49" i="13"/>
  <c r="R50" i="13"/>
  <c r="R52" i="13"/>
  <c r="F71" i="13"/>
  <c r="R72" i="13"/>
  <c r="J74" i="13"/>
  <c r="R109" i="13"/>
  <c r="O108" i="13"/>
  <c r="O131" i="13" s="1"/>
  <c r="R196" i="14"/>
  <c r="J252" i="14"/>
  <c r="L256" i="14"/>
  <c r="J273" i="14"/>
  <c r="R275" i="14"/>
  <c r="J277" i="14"/>
  <c r="N22" i="13"/>
  <c r="E33" i="13"/>
  <c r="N46" i="13"/>
  <c r="N48" i="13"/>
  <c r="N50" i="13"/>
  <c r="N52" i="13"/>
  <c r="N72" i="13"/>
  <c r="F74" i="13"/>
  <c r="N76" i="13"/>
  <c r="R77" i="13"/>
  <c r="R209" i="13"/>
  <c r="O208" i="13"/>
  <c r="F259" i="13"/>
  <c r="C258" i="13"/>
  <c r="F258" i="13" s="1"/>
  <c r="H281" i="13"/>
  <c r="D308" i="13"/>
  <c r="I358" i="13"/>
  <c r="D58" i="11"/>
  <c r="R84" i="13"/>
  <c r="J90" i="13"/>
  <c r="R96" i="13"/>
  <c r="J98" i="13"/>
  <c r="F99" i="13"/>
  <c r="R100" i="13"/>
  <c r="J102" i="13"/>
  <c r="F115" i="13"/>
  <c r="I108" i="13"/>
  <c r="J122" i="13"/>
  <c r="F123" i="13"/>
  <c r="R124" i="13"/>
  <c r="J126" i="13"/>
  <c r="F127" i="13"/>
  <c r="R140" i="13"/>
  <c r="J146" i="13"/>
  <c r="F147" i="13"/>
  <c r="R148" i="13"/>
  <c r="J150" i="13"/>
  <c r="F151" i="13"/>
  <c r="R152" i="13"/>
  <c r="F171" i="13"/>
  <c r="R172" i="13"/>
  <c r="J174" i="13"/>
  <c r="R174" i="13"/>
  <c r="F175" i="13"/>
  <c r="F177" i="13"/>
  <c r="R196" i="13"/>
  <c r="R198" i="13"/>
  <c r="F199" i="13"/>
  <c r="R200" i="13"/>
  <c r="H208" i="13"/>
  <c r="F215" i="13"/>
  <c r="F223" i="13"/>
  <c r="R224" i="13"/>
  <c r="F227" i="13"/>
  <c r="F234" i="13"/>
  <c r="F240" i="13"/>
  <c r="F246" i="13"/>
  <c r="J247" i="13"/>
  <c r="F248" i="13"/>
  <c r="F250" i="13"/>
  <c r="J251" i="13"/>
  <c r="F252" i="13"/>
  <c r="R274" i="13"/>
  <c r="R277" i="13"/>
  <c r="N296" i="13"/>
  <c r="J297" i="13"/>
  <c r="N300" i="13"/>
  <c r="J301" i="13"/>
  <c r="F302" i="13"/>
  <c r="N315" i="13"/>
  <c r="P308" i="13"/>
  <c r="F321" i="13"/>
  <c r="R322" i="13"/>
  <c r="N323" i="13"/>
  <c r="F325" i="13"/>
  <c r="R326" i="13"/>
  <c r="N327" i="13"/>
  <c r="R346" i="13"/>
  <c r="N347" i="13"/>
  <c r="F349" i="13"/>
  <c r="R350" i="13"/>
  <c r="N351" i="13"/>
  <c r="E358" i="13"/>
  <c r="E379" i="13" s="1"/>
  <c r="N371" i="13"/>
  <c r="N373" i="13"/>
  <c r="N374" i="13"/>
  <c r="N375" i="13"/>
  <c r="N84" i="13"/>
  <c r="F90" i="13"/>
  <c r="N96" i="13"/>
  <c r="F98" i="13"/>
  <c r="R99" i="13"/>
  <c r="N100" i="13"/>
  <c r="F102" i="13"/>
  <c r="E108" i="13"/>
  <c r="R115" i="13"/>
  <c r="F122" i="13"/>
  <c r="R123" i="13"/>
  <c r="N124" i="13"/>
  <c r="F126" i="13"/>
  <c r="R127" i="13"/>
  <c r="N140" i="13"/>
  <c r="F146" i="13"/>
  <c r="R147" i="13"/>
  <c r="N148" i="13"/>
  <c r="F150" i="13"/>
  <c r="R151" i="13"/>
  <c r="N152" i="13"/>
  <c r="R171" i="13"/>
  <c r="N172" i="13"/>
  <c r="F174" i="13"/>
  <c r="N174" i="13"/>
  <c r="R175" i="13"/>
  <c r="N176" i="13"/>
  <c r="R177" i="13"/>
  <c r="N190" i="13"/>
  <c r="N196" i="13"/>
  <c r="R199" i="13"/>
  <c r="N200" i="13"/>
  <c r="R215" i="13"/>
  <c r="R223" i="13"/>
  <c r="N224" i="13"/>
  <c r="N226" i="13"/>
  <c r="R227" i="13"/>
  <c r="R240" i="13"/>
  <c r="R246" i="13"/>
  <c r="F247" i="13"/>
  <c r="R248" i="13"/>
  <c r="R252" i="13"/>
  <c r="M258" i="13"/>
  <c r="N265" i="13"/>
  <c r="P258" i="13"/>
  <c r="N273" i="13"/>
  <c r="N274" i="13"/>
  <c r="N276" i="13"/>
  <c r="J296" i="13"/>
  <c r="R298" i="13"/>
  <c r="J300" i="13"/>
  <c r="R302" i="13"/>
  <c r="L308" i="13"/>
  <c r="R321" i="13"/>
  <c r="R325" i="13"/>
  <c r="J327" i="13"/>
  <c r="J347" i="13"/>
  <c r="R349" i="13"/>
  <c r="J351" i="13"/>
  <c r="J365" i="13"/>
  <c r="Q358" i="13"/>
  <c r="J371" i="13"/>
  <c r="J374" i="13"/>
  <c r="J375" i="13"/>
  <c r="P131" i="11"/>
  <c r="N99" i="13"/>
  <c r="J100" i="13"/>
  <c r="N115" i="13"/>
  <c r="N123" i="13"/>
  <c r="J124" i="13"/>
  <c r="N127" i="13"/>
  <c r="J140" i="13"/>
  <c r="N147" i="13"/>
  <c r="J148" i="13"/>
  <c r="N151" i="13"/>
  <c r="J152" i="13"/>
  <c r="N171" i="13"/>
  <c r="J172" i="13"/>
  <c r="N175" i="13"/>
  <c r="J176" i="13"/>
  <c r="N177" i="13"/>
  <c r="J190" i="13"/>
  <c r="J196" i="13"/>
  <c r="N199" i="13"/>
  <c r="J200" i="13"/>
  <c r="J202" i="13"/>
  <c r="N215" i="13"/>
  <c r="J222" i="13"/>
  <c r="N223" i="13"/>
  <c r="J224" i="13"/>
  <c r="J226" i="13"/>
  <c r="N227" i="13"/>
  <c r="N240" i="13"/>
  <c r="R247" i="13"/>
  <c r="N248" i="13"/>
  <c r="R251" i="13"/>
  <c r="N252" i="13"/>
  <c r="L258" i="13"/>
  <c r="L279" i="13" s="1"/>
  <c r="J272" i="13"/>
  <c r="J274" i="13"/>
  <c r="J276" i="13"/>
  <c r="J277" i="13"/>
  <c r="F296" i="13"/>
  <c r="R297" i="13"/>
  <c r="N298" i="13"/>
  <c r="F300" i="13"/>
  <c r="R301" i="13"/>
  <c r="N302" i="13"/>
  <c r="H308" i="13"/>
  <c r="N321" i="13"/>
  <c r="J322" i="13"/>
  <c r="F323" i="13"/>
  <c r="N325" i="13"/>
  <c r="J326" i="13"/>
  <c r="F327" i="13"/>
  <c r="C333" i="13"/>
  <c r="G333" i="13"/>
  <c r="K333" i="13"/>
  <c r="O333" i="13"/>
  <c r="J346" i="13"/>
  <c r="F347" i="13"/>
  <c r="N349" i="13"/>
  <c r="J350" i="13"/>
  <c r="F351" i="13"/>
  <c r="F365" i="13"/>
  <c r="M358" i="13"/>
  <c r="M379" i="13" s="1"/>
  <c r="F371" i="13"/>
  <c r="F375" i="13"/>
  <c r="F377" i="13"/>
  <c r="J21" i="11"/>
  <c r="I108" i="11"/>
  <c r="J159" i="11"/>
  <c r="G158" i="11"/>
  <c r="G181" i="11" s="1"/>
  <c r="N21" i="11"/>
  <c r="F23" i="11"/>
  <c r="N25" i="11"/>
  <c r="F27" i="11"/>
  <c r="N34" i="11"/>
  <c r="N46" i="11"/>
  <c r="N48" i="11"/>
  <c r="N49" i="11"/>
  <c r="N50" i="11"/>
  <c r="N52" i="11"/>
  <c r="P58" i="11"/>
  <c r="F71" i="11"/>
  <c r="R72" i="11"/>
  <c r="N73" i="11"/>
  <c r="F75" i="11"/>
  <c r="R76" i="11"/>
  <c r="N77" i="11"/>
  <c r="R96" i="11"/>
  <c r="F99" i="11"/>
  <c r="R100" i="11"/>
  <c r="N101" i="11"/>
  <c r="E108" i="11"/>
  <c r="F123" i="11"/>
  <c r="F127" i="11"/>
  <c r="J147" i="11"/>
  <c r="J151" i="11"/>
  <c r="C179" i="11"/>
  <c r="C181" i="11"/>
  <c r="F171" i="11"/>
  <c r="F172" i="11"/>
  <c r="N174" i="11"/>
  <c r="F176" i="11"/>
  <c r="P181" i="11"/>
  <c r="F215" i="11"/>
  <c r="F223" i="11"/>
  <c r="R23" i="11"/>
  <c r="J24" i="11"/>
  <c r="J25" i="11"/>
  <c r="R27" i="11"/>
  <c r="J34" i="11"/>
  <c r="J40" i="11"/>
  <c r="J46" i="11"/>
  <c r="J48" i="11"/>
  <c r="J49" i="11"/>
  <c r="J50" i="11"/>
  <c r="J52" i="11"/>
  <c r="L58" i="11"/>
  <c r="R71" i="11"/>
  <c r="J73" i="11"/>
  <c r="R75" i="11"/>
  <c r="J77" i="11"/>
  <c r="N96" i="11"/>
  <c r="J97" i="11"/>
  <c r="R99" i="11"/>
  <c r="J101" i="11"/>
  <c r="Q108" i="11"/>
  <c r="J121" i="11"/>
  <c r="N122" i="11"/>
  <c r="R123" i="11"/>
  <c r="N124" i="11"/>
  <c r="N126" i="11"/>
  <c r="R127" i="11"/>
  <c r="R140" i="11"/>
  <c r="F147" i="11"/>
  <c r="R148" i="11"/>
  <c r="F151" i="11"/>
  <c r="R152" i="11"/>
  <c r="R159" i="11"/>
  <c r="R172" i="11"/>
  <c r="J174" i="11"/>
  <c r="R175" i="11"/>
  <c r="R177" i="11"/>
  <c r="F247" i="11"/>
  <c r="F251" i="11"/>
  <c r="F21" i="11"/>
  <c r="N23" i="11"/>
  <c r="F24" i="11"/>
  <c r="F25" i="11"/>
  <c r="N27" i="11"/>
  <c r="F34" i="11"/>
  <c r="F40" i="11"/>
  <c r="F46" i="11"/>
  <c r="F48" i="11"/>
  <c r="F49" i="11"/>
  <c r="F50" i="11"/>
  <c r="F52" i="11"/>
  <c r="H58" i="11"/>
  <c r="N71" i="11"/>
  <c r="J72" i="11"/>
  <c r="F73" i="11"/>
  <c r="N75" i="11"/>
  <c r="J76" i="11"/>
  <c r="F77" i="11"/>
  <c r="J96" i="11"/>
  <c r="F97" i="11"/>
  <c r="N99" i="11"/>
  <c r="J100" i="11"/>
  <c r="F101" i="11"/>
  <c r="M108" i="11"/>
  <c r="F121" i="11"/>
  <c r="J122" i="11"/>
  <c r="N123" i="11"/>
  <c r="J124" i="11"/>
  <c r="N127" i="11"/>
  <c r="N134" i="11"/>
  <c r="N140" i="11"/>
  <c r="R147" i="11"/>
  <c r="N148" i="11"/>
  <c r="N150" i="11"/>
  <c r="N152" i="11"/>
  <c r="N171" i="11"/>
  <c r="N172" i="11"/>
  <c r="F174" i="11"/>
  <c r="N177" i="11"/>
  <c r="N215" i="11"/>
  <c r="N223" i="11"/>
  <c r="R247" i="11"/>
  <c r="R251" i="11"/>
  <c r="J176" i="11"/>
  <c r="F190" i="11"/>
  <c r="F196" i="11"/>
  <c r="F197" i="11"/>
  <c r="F198" i="11"/>
  <c r="F201" i="11"/>
  <c r="F202" i="11"/>
  <c r="E204" i="11"/>
  <c r="N221" i="11"/>
  <c r="J222" i="11"/>
  <c r="R224" i="11"/>
  <c r="N225" i="11"/>
  <c r="J246" i="11"/>
  <c r="R248" i="11"/>
  <c r="R252" i="11"/>
  <c r="R190" i="11"/>
  <c r="R197" i="11"/>
  <c r="R198" i="11"/>
  <c r="R202" i="11"/>
  <c r="J221" i="11"/>
  <c r="F222" i="11"/>
  <c r="N224" i="11"/>
  <c r="J225" i="11"/>
  <c r="F226" i="11"/>
  <c r="F246" i="11"/>
  <c r="N248" i="11"/>
  <c r="F250" i="11"/>
  <c r="N252" i="11"/>
  <c r="R176" i="11"/>
  <c r="N184" i="11"/>
  <c r="N190" i="11"/>
  <c r="N198" i="11"/>
  <c r="N200" i="11"/>
  <c r="N201" i="11"/>
  <c r="N202" i="11"/>
  <c r="F221" i="11"/>
  <c r="R222" i="11"/>
  <c r="J224" i="11"/>
  <c r="F225" i="11"/>
  <c r="R226" i="11"/>
  <c r="R246" i="11"/>
  <c r="R249" i="11"/>
  <c r="R250" i="11"/>
  <c r="J252" i="11"/>
  <c r="C6" i="10"/>
  <c r="E6" i="10"/>
  <c r="F6" i="14"/>
  <c r="D6" i="10"/>
  <c r="F6" i="11"/>
  <c r="F6" i="13"/>
  <c r="C41" i="8"/>
  <c r="C25" i="8"/>
  <c r="C9" i="8"/>
  <c r="C51" i="1"/>
  <c r="C30" i="1"/>
  <c r="C9" i="1"/>
  <c r="C43" i="5"/>
  <c r="C26" i="5"/>
  <c r="C9" i="5"/>
  <c r="J6" i="10"/>
  <c r="E54" i="11"/>
  <c r="E56" i="11"/>
  <c r="Q54" i="11"/>
  <c r="Q56" i="11"/>
  <c r="I54" i="11"/>
  <c r="I56" i="11"/>
  <c r="M54" i="11"/>
  <c r="M56" i="11"/>
  <c r="D54" i="11"/>
  <c r="F65" i="11"/>
  <c r="C58" i="11"/>
  <c r="F109" i="11"/>
  <c r="C108" i="11"/>
  <c r="P56" i="11"/>
  <c r="E58" i="11"/>
  <c r="F59" i="11"/>
  <c r="D79" i="11"/>
  <c r="D81" i="11"/>
  <c r="R65" i="11"/>
  <c r="O58" i="11"/>
  <c r="E106" i="11"/>
  <c r="E104" i="11"/>
  <c r="M106" i="11"/>
  <c r="M104" i="11"/>
  <c r="D83" i="11"/>
  <c r="F84" i="11"/>
  <c r="H129" i="11"/>
  <c r="H131" i="11"/>
  <c r="R109" i="11"/>
  <c r="O108" i="11"/>
  <c r="J115" i="11"/>
  <c r="Q129" i="11"/>
  <c r="Q131" i="11"/>
  <c r="E181" i="11"/>
  <c r="E179" i="11"/>
  <c r="M181" i="11"/>
  <c r="M179" i="11"/>
  <c r="D181" i="11"/>
  <c r="F158" i="11"/>
  <c r="D179" i="11"/>
  <c r="I58" i="11"/>
  <c r="J59" i="11"/>
  <c r="H79" i="11"/>
  <c r="H81" i="11"/>
  <c r="H83" i="11"/>
  <c r="J84" i="11"/>
  <c r="D129" i="11"/>
  <c r="D131" i="11"/>
  <c r="E129" i="11"/>
  <c r="E131" i="11"/>
  <c r="E154" i="11"/>
  <c r="Q58" i="11"/>
  <c r="R59" i="11"/>
  <c r="N65" i="11"/>
  <c r="K58" i="11"/>
  <c r="P79" i="11"/>
  <c r="P81" i="11"/>
  <c r="P83" i="11"/>
  <c r="R84" i="11"/>
  <c r="L129" i="11"/>
  <c r="L131" i="11"/>
  <c r="N109" i="11"/>
  <c r="K108" i="11"/>
  <c r="F115" i="11"/>
  <c r="M129" i="11"/>
  <c r="M131" i="11"/>
  <c r="L56" i="11"/>
  <c r="C33" i="11"/>
  <c r="G33" i="11"/>
  <c r="K33" i="11"/>
  <c r="O33" i="11"/>
  <c r="H56" i="11"/>
  <c r="M58" i="11"/>
  <c r="N59" i="11"/>
  <c r="J65" i="11"/>
  <c r="G58" i="11"/>
  <c r="L79" i="11"/>
  <c r="L81" i="11"/>
  <c r="I106" i="11"/>
  <c r="I104" i="11"/>
  <c r="Q106" i="11"/>
  <c r="Q104" i="11"/>
  <c r="L83" i="11"/>
  <c r="N84" i="11"/>
  <c r="J109" i="11"/>
  <c r="G108" i="11"/>
  <c r="I129" i="11"/>
  <c r="I131" i="11"/>
  <c r="C106" i="11"/>
  <c r="G106" i="11"/>
  <c r="K106" i="11"/>
  <c r="O106" i="11"/>
  <c r="I154" i="11"/>
  <c r="N159" i="11"/>
  <c r="R158" i="11"/>
  <c r="J171" i="11"/>
  <c r="N175" i="11"/>
  <c r="E231" i="11"/>
  <c r="E229" i="11"/>
  <c r="M231" i="11"/>
  <c r="M229" i="11"/>
  <c r="D208" i="11"/>
  <c r="F209" i="11"/>
  <c r="J126" i="11"/>
  <c r="F134" i="11"/>
  <c r="R146" i="11"/>
  <c r="F150" i="11"/>
  <c r="M154" i="11"/>
  <c r="I181" i="11"/>
  <c r="I179" i="11"/>
  <c r="Q181" i="11"/>
  <c r="Q179" i="11"/>
  <c r="L181" i="11"/>
  <c r="N158" i="11"/>
  <c r="R240" i="11"/>
  <c r="Q233" i="11"/>
  <c r="R122" i="11"/>
  <c r="F126" i="11"/>
  <c r="R134" i="11"/>
  <c r="N146" i="11"/>
  <c r="R150" i="11"/>
  <c r="R151" i="11"/>
  <c r="Q154" i="11"/>
  <c r="F159" i="11"/>
  <c r="J158" i="11"/>
  <c r="R171" i="11"/>
  <c r="F175" i="11"/>
  <c r="L179" i="11"/>
  <c r="H181" i="11"/>
  <c r="H256" i="11"/>
  <c r="H254" i="11"/>
  <c r="R234" i="11"/>
  <c r="O233" i="11"/>
  <c r="C133" i="11"/>
  <c r="G133" i="11"/>
  <c r="K133" i="11"/>
  <c r="O133" i="11"/>
  <c r="D156" i="11"/>
  <c r="H156" i="11"/>
  <c r="L156" i="11"/>
  <c r="P156" i="11"/>
  <c r="K181" i="11"/>
  <c r="I204" i="11"/>
  <c r="P208" i="11"/>
  <c r="R209" i="11"/>
  <c r="L256" i="11"/>
  <c r="L254" i="11"/>
  <c r="N234" i="11"/>
  <c r="K233" i="11"/>
  <c r="N240" i="11"/>
  <c r="M233" i="11"/>
  <c r="F184" i="11"/>
  <c r="R196" i="11"/>
  <c r="F200" i="11"/>
  <c r="M204" i="11"/>
  <c r="I231" i="11"/>
  <c r="I229" i="11"/>
  <c r="Q231" i="11"/>
  <c r="Q229" i="11"/>
  <c r="L208" i="11"/>
  <c r="N208" i="11" s="1"/>
  <c r="N209" i="11"/>
  <c r="P256" i="11"/>
  <c r="P254" i="11"/>
  <c r="J234" i="11"/>
  <c r="G233" i="11"/>
  <c r="J240" i="11"/>
  <c r="I233" i="11"/>
  <c r="J249" i="11"/>
  <c r="G179" i="11"/>
  <c r="O179" i="11"/>
  <c r="R184" i="11"/>
  <c r="N196" i="11"/>
  <c r="N197" i="11"/>
  <c r="R200" i="11"/>
  <c r="R201" i="11"/>
  <c r="Q204" i="11"/>
  <c r="H208" i="11"/>
  <c r="J208" i="11" s="1"/>
  <c r="J209" i="11"/>
  <c r="D256" i="11"/>
  <c r="D254" i="11"/>
  <c r="F234" i="11"/>
  <c r="C233" i="11"/>
  <c r="F240" i="11"/>
  <c r="E233" i="11"/>
  <c r="F249" i="11"/>
  <c r="C183" i="11"/>
  <c r="G183" i="11"/>
  <c r="K183" i="11"/>
  <c r="O183" i="11"/>
  <c r="D206" i="11"/>
  <c r="H206" i="11"/>
  <c r="L206" i="11"/>
  <c r="P206" i="11"/>
  <c r="F208" i="11"/>
  <c r="R208" i="11"/>
  <c r="C231" i="11"/>
  <c r="G231" i="11"/>
  <c r="K231" i="11"/>
  <c r="O231" i="11"/>
  <c r="P31" i="11"/>
  <c r="P29" i="11"/>
  <c r="J9" i="11"/>
  <c r="G8" i="11"/>
  <c r="J15" i="11"/>
  <c r="I8" i="11"/>
  <c r="H31" i="11"/>
  <c r="H29" i="11"/>
  <c r="R9" i="11"/>
  <c r="O8" i="11"/>
  <c r="R15" i="11"/>
  <c r="Q8" i="11"/>
  <c r="D31" i="11"/>
  <c r="D29" i="11"/>
  <c r="F9" i="11"/>
  <c r="C8" i="11"/>
  <c r="F15" i="11"/>
  <c r="E8" i="11"/>
  <c r="L31" i="11"/>
  <c r="L29" i="11"/>
  <c r="N9" i="11"/>
  <c r="K8" i="11"/>
  <c r="M8" i="11"/>
  <c r="N15" i="11"/>
  <c r="N24" i="11"/>
  <c r="M54" i="13"/>
  <c r="M56" i="13"/>
  <c r="I56" i="13"/>
  <c r="I54" i="13"/>
  <c r="E54" i="13"/>
  <c r="E56" i="13"/>
  <c r="Q54" i="13"/>
  <c r="Q56" i="13"/>
  <c r="G79" i="13"/>
  <c r="G81" i="13"/>
  <c r="J58" i="13"/>
  <c r="P56" i="13"/>
  <c r="C79" i="13"/>
  <c r="C81" i="13"/>
  <c r="I81" i="13"/>
  <c r="I79" i="13"/>
  <c r="N79" i="13"/>
  <c r="N81" i="13"/>
  <c r="I129" i="13"/>
  <c r="I131" i="13"/>
  <c r="E156" i="13"/>
  <c r="E154" i="13"/>
  <c r="F133" i="13"/>
  <c r="L181" i="13"/>
  <c r="N158" i="13"/>
  <c r="L179" i="13"/>
  <c r="R9" i="13"/>
  <c r="F15" i="13"/>
  <c r="I8" i="13"/>
  <c r="F23" i="13"/>
  <c r="J27" i="13"/>
  <c r="L56" i="13"/>
  <c r="E81" i="13"/>
  <c r="E79" i="13"/>
  <c r="O79" i="13"/>
  <c r="O81" i="13"/>
  <c r="N75" i="13"/>
  <c r="J76" i="13"/>
  <c r="E129" i="13"/>
  <c r="E131" i="13"/>
  <c r="Q156" i="13"/>
  <c r="Q154" i="13"/>
  <c r="R133" i="13"/>
  <c r="H181" i="13"/>
  <c r="H179" i="13"/>
  <c r="J158" i="13"/>
  <c r="N9" i="13"/>
  <c r="E8" i="13"/>
  <c r="N21" i="13"/>
  <c r="R23" i="13"/>
  <c r="N24" i="13"/>
  <c r="N25" i="13"/>
  <c r="F27" i="13"/>
  <c r="H56" i="13"/>
  <c r="F58" i="13"/>
  <c r="K79" i="13"/>
  <c r="K81" i="13"/>
  <c r="Q81" i="13"/>
  <c r="Q79" i="13"/>
  <c r="D81" i="13"/>
  <c r="D79" i="13"/>
  <c r="H81" i="13"/>
  <c r="H79" i="13"/>
  <c r="L81" i="13"/>
  <c r="L79" i="13"/>
  <c r="P81" i="13"/>
  <c r="P79" i="13"/>
  <c r="Q129" i="13"/>
  <c r="Q131" i="13"/>
  <c r="M156" i="13"/>
  <c r="M154" i="13"/>
  <c r="N133" i="13"/>
  <c r="D181" i="13"/>
  <c r="F158" i="13"/>
  <c r="D179" i="13"/>
  <c r="J21" i="13"/>
  <c r="N23" i="13"/>
  <c r="J24" i="13"/>
  <c r="J25" i="13"/>
  <c r="R27" i="13"/>
  <c r="C33" i="13"/>
  <c r="G33" i="13"/>
  <c r="K33" i="13"/>
  <c r="O33" i="13"/>
  <c r="D56" i="13"/>
  <c r="M81" i="13"/>
  <c r="M79" i="13"/>
  <c r="R58" i="13"/>
  <c r="N71" i="13"/>
  <c r="J72" i="13"/>
  <c r="F75" i="13"/>
  <c r="R76" i="13"/>
  <c r="M129" i="13"/>
  <c r="M131" i="13"/>
  <c r="I156" i="13"/>
  <c r="I154" i="13"/>
  <c r="J133" i="13"/>
  <c r="P181" i="13"/>
  <c r="P179" i="13"/>
  <c r="R158" i="13"/>
  <c r="E106" i="13"/>
  <c r="I106" i="13"/>
  <c r="M106" i="13"/>
  <c r="Q106" i="13"/>
  <c r="D131" i="13"/>
  <c r="H131" i="13"/>
  <c r="L131" i="13"/>
  <c r="P131" i="13"/>
  <c r="C156" i="13"/>
  <c r="G156" i="13"/>
  <c r="K156" i="13"/>
  <c r="O156" i="13"/>
  <c r="E181" i="13"/>
  <c r="E179" i="13"/>
  <c r="I181" i="13"/>
  <c r="I179" i="13"/>
  <c r="M181" i="13"/>
  <c r="M179" i="13"/>
  <c r="Q181" i="13"/>
  <c r="Q179" i="13"/>
  <c r="H206" i="13"/>
  <c r="H204" i="13"/>
  <c r="F184" i="13"/>
  <c r="C183" i="13"/>
  <c r="I254" i="13"/>
  <c r="F281" i="13"/>
  <c r="F279" i="13"/>
  <c r="P279" i="13"/>
  <c r="P281" i="13"/>
  <c r="M283" i="13"/>
  <c r="N284" i="13"/>
  <c r="J290" i="13"/>
  <c r="G283" i="13"/>
  <c r="D104" i="13"/>
  <c r="H104" i="13"/>
  <c r="L104" i="13"/>
  <c r="P104" i="13"/>
  <c r="C129" i="13"/>
  <c r="G129" i="13"/>
  <c r="K129" i="13"/>
  <c r="O129" i="13"/>
  <c r="F134" i="13"/>
  <c r="J134" i="13"/>
  <c r="N134" i="13"/>
  <c r="R134" i="13"/>
  <c r="D156" i="13"/>
  <c r="H156" i="13"/>
  <c r="L156" i="13"/>
  <c r="P156" i="13"/>
  <c r="R184" i="13"/>
  <c r="O183" i="13"/>
  <c r="I206" i="13"/>
  <c r="C231" i="13"/>
  <c r="C229" i="13"/>
  <c r="K231" i="13"/>
  <c r="K229" i="13"/>
  <c r="M254" i="13"/>
  <c r="M308" i="13"/>
  <c r="N309" i="13"/>
  <c r="F315" i="13"/>
  <c r="C308" i="13"/>
  <c r="H329" i="13"/>
  <c r="H331" i="13"/>
  <c r="C179" i="13"/>
  <c r="C181" i="13"/>
  <c r="G179" i="13"/>
  <c r="G181" i="13"/>
  <c r="K179" i="13"/>
  <c r="K181" i="13"/>
  <c r="O179" i="13"/>
  <c r="O181" i="13"/>
  <c r="F159" i="13"/>
  <c r="J159" i="13"/>
  <c r="N159" i="13"/>
  <c r="R159" i="13"/>
  <c r="D206" i="13"/>
  <c r="D204" i="13"/>
  <c r="L206" i="13"/>
  <c r="L204" i="13"/>
  <c r="E183" i="13"/>
  <c r="N184" i="13"/>
  <c r="K183" i="13"/>
  <c r="F190" i="13"/>
  <c r="N198" i="13"/>
  <c r="R202" i="13"/>
  <c r="M206" i="13"/>
  <c r="R222" i="13"/>
  <c r="F226" i="13"/>
  <c r="R234" i="13"/>
  <c r="N246" i="13"/>
  <c r="R250" i="13"/>
  <c r="Q254" i="13"/>
  <c r="C83" i="13"/>
  <c r="G83" i="13"/>
  <c r="K83" i="13"/>
  <c r="O83" i="13"/>
  <c r="F108" i="13"/>
  <c r="J108" i="13"/>
  <c r="N108" i="13"/>
  <c r="R108" i="13"/>
  <c r="R176" i="13"/>
  <c r="P206" i="13"/>
  <c r="P204" i="13"/>
  <c r="J184" i="13"/>
  <c r="G183" i="13"/>
  <c r="Q183" i="13"/>
  <c r="R190" i="13"/>
  <c r="J198" i="13"/>
  <c r="N202" i="13"/>
  <c r="G231" i="13"/>
  <c r="J208" i="13"/>
  <c r="G229" i="13"/>
  <c r="O231" i="13"/>
  <c r="O229" i="13"/>
  <c r="D208" i="13"/>
  <c r="L208" i="13"/>
  <c r="P208" i="13"/>
  <c r="N222" i="13"/>
  <c r="R226" i="13"/>
  <c r="N234" i="13"/>
  <c r="J246" i="13"/>
  <c r="N250" i="13"/>
  <c r="E254" i="13"/>
  <c r="K281" i="13"/>
  <c r="K279" i="13"/>
  <c r="N258" i="13"/>
  <c r="E231" i="13"/>
  <c r="I231" i="13"/>
  <c r="M231" i="13"/>
  <c r="Q231" i="13"/>
  <c r="C233" i="13"/>
  <c r="G233" i="13"/>
  <c r="K233" i="13"/>
  <c r="O233" i="13"/>
  <c r="D256" i="13"/>
  <c r="H256" i="13"/>
  <c r="L256" i="13"/>
  <c r="P256" i="13"/>
  <c r="G281" i="13"/>
  <c r="G279" i="13"/>
  <c r="J265" i="13"/>
  <c r="R272" i="13"/>
  <c r="R273" i="13"/>
  <c r="F276" i="13"/>
  <c r="F277" i="13"/>
  <c r="L281" i="13"/>
  <c r="I283" i="13"/>
  <c r="J284" i="13"/>
  <c r="F290" i="13"/>
  <c r="C283" i="13"/>
  <c r="I308" i="13"/>
  <c r="J309" i="13"/>
  <c r="I356" i="13"/>
  <c r="I354" i="13"/>
  <c r="D333" i="13"/>
  <c r="F334" i="13"/>
  <c r="C281" i="13"/>
  <c r="C279" i="13"/>
  <c r="O281" i="13"/>
  <c r="O279" i="13"/>
  <c r="N272" i="13"/>
  <c r="R276" i="13"/>
  <c r="E283" i="13"/>
  <c r="F284" i="13"/>
  <c r="R290" i="13"/>
  <c r="O283" i="13"/>
  <c r="E308" i="13"/>
  <c r="F309" i="13"/>
  <c r="Q379" i="13"/>
  <c r="Q381" i="13"/>
  <c r="J258" i="13"/>
  <c r="R258" i="13"/>
  <c r="E279" i="13"/>
  <c r="E281" i="13"/>
  <c r="I279" i="13"/>
  <c r="I281" i="13"/>
  <c r="M279" i="13"/>
  <c r="M281" i="13"/>
  <c r="Q279" i="13"/>
  <c r="Q281" i="13"/>
  <c r="R265" i="13"/>
  <c r="J273" i="13"/>
  <c r="N277" i="13"/>
  <c r="D281" i="13"/>
  <c r="Q283" i="13"/>
  <c r="R284" i="13"/>
  <c r="N290" i="13"/>
  <c r="K283" i="13"/>
  <c r="Q308" i="13"/>
  <c r="R309" i="13"/>
  <c r="H381" i="13"/>
  <c r="H379" i="13"/>
  <c r="R359" i="13"/>
  <c r="O358" i="13"/>
  <c r="D306" i="13"/>
  <c r="H306" i="13"/>
  <c r="L306" i="13"/>
  <c r="P306" i="13"/>
  <c r="D329" i="13"/>
  <c r="D331" i="13"/>
  <c r="M356" i="13"/>
  <c r="M354" i="13"/>
  <c r="P333" i="13"/>
  <c r="R334" i="13"/>
  <c r="C354" i="13"/>
  <c r="C356" i="13"/>
  <c r="F333" i="13"/>
  <c r="G354" i="13"/>
  <c r="G356" i="13"/>
  <c r="K354" i="13"/>
  <c r="K356" i="13"/>
  <c r="N333" i="13"/>
  <c r="O354" i="13"/>
  <c r="O356" i="13"/>
  <c r="L381" i="13"/>
  <c r="L379" i="13"/>
  <c r="N359" i="13"/>
  <c r="K358" i="13"/>
  <c r="M381" i="13"/>
  <c r="N308" i="13"/>
  <c r="P329" i="13"/>
  <c r="P331" i="13"/>
  <c r="G331" i="13"/>
  <c r="Q356" i="13"/>
  <c r="Q354" i="13"/>
  <c r="L333" i="13"/>
  <c r="N334" i="13"/>
  <c r="P381" i="13"/>
  <c r="P379" i="13"/>
  <c r="J359" i="13"/>
  <c r="G358" i="13"/>
  <c r="R365" i="13"/>
  <c r="J373" i="13"/>
  <c r="N377" i="13"/>
  <c r="O308" i="13"/>
  <c r="J315" i="13"/>
  <c r="L329" i="13"/>
  <c r="L331" i="13"/>
  <c r="N322" i="13"/>
  <c r="J323" i="13"/>
  <c r="F326" i="13"/>
  <c r="R327" i="13"/>
  <c r="K331" i="13"/>
  <c r="E356" i="13"/>
  <c r="E354" i="13"/>
  <c r="H333" i="13"/>
  <c r="J334" i="13"/>
  <c r="D381" i="13"/>
  <c r="D379" i="13"/>
  <c r="F359" i="13"/>
  <c r="C358" i="13"/>
  <c r="N365" i="13"/>
  <c r="F373" i="13"/>
  <c r="F374" i="13"/>
  <c r="J377" i="13"/>
  <c r="E381" i="13"/>
  <c r="I29" i="13"/>
  <c r="I31" i="13"/>
  <c r="E31" i="13"/>
  <c r="E29" i="13"/>
  <c r="M8" i="13"/>
  <c r="Q8" i="13"/>
  <c r="D29" i="13"/>
  <c r="H29" i="13"/>
  <c r="L29" i="13"/>
  <c r="P29" i="13"/>
  <c r="C8" i="13"/>
  <c r="G8" i="13"/>
  <c r="K8" i="13"/>
  <c r="O8" i="13"/>
  <c r="O56" i="14"/>
  <c r="O54" i="14"/>
  <c r="Q81" i="14"/>
  <c r="Q79" i="14"/>
  <c r="K56" i="14"/>
  <c r="K54" i="14"/>
  <c r="M81" i="14"/>
  <c r="M79" i="14"/>
  <c r="G56" i="14"/>
  <c r="G54" i="14"/>
  <c r="I81" i="14"/>
  <c r="I79" i="14"/>
  <c r="C56" i="14"/>
  <c r="C54" i="14"/>
  <c r="E81" i="14"/>
  <c r="E79" i="14"/>
  <c r="C79" i="14"/>
  <c r="C81" i="14"/>
  <c r="G79" i="14"/>
  <c r="G81" i="14"/>
  <c r="K79" i="14"/>
  <c r="K81" i="14"/>
  <c r="O79" i="14"/>
  <c r="O81" i="14"/>
  <c r="F59" i="14"/>
  <c r="J59" i="14"/>
  <c r="N59" i="14"/>
  <c r="R59" i="14"/>
  <c r="H106" i="14"/>
  <c r="J83" i="14"/>
  <c r="H104" i="14"/>
  <c r="I129" i="14"/>
  <c r="I131" i="14"/>
  <c r="D156" i="14"/>
  <c r="D154" i="14"/>
  <c r="E33" i="14"/>
  <c r="I33" i="14"/>
  <c r="M33" i="14"/>
  <c r="Q33" i="14"/>
  <c r="R33" i="14" s="1"/>
  <c r="F40" i="14"/>
  <c r="J40" i="14"/>
  <c r="N40" i="14"/>
  <c r="R40" i="14"/>
  <c r="D54" i="14"/>
  <c r="H54" i="14"/>
  <c r="L54" i="14"/>
  <c r="P54" i="14"/>
  <c r="D81" i="14"/>
  <c r="D79" i="14"/>
  <c r="H81" i="14"/>
  <c r="H79" i="14"/>
  <c r="L81" i="14"/>
  <c r="L79" i="14"/>
  <c r="P81" i="14"/>
  <c r="P79" i="14"/>
  <c r="D106" i="14"/>
  <c r="F83" i="14"/>
  <c r="D104" i="14"/>
  <c r="E129" i="14"/>
  <c r="E131" i="14"/>
  <c r="E154" i="14"/>
  <c r="E156" i="14"/>
  <c r="R76" i="14"/>
  <c r="P106" i="14"/>
  <c r="R83" i="14"/>
  <c r="P104" i="14"/>
  <c r="Q129" i="14"/>
  <c r="Q131" i="14"/>
  <c r="F58" i="14"/>
  <c r="J58" i="14"/>
  <c r="N58" i="14"/>
  <c r="R58" i="14"/>
  <c r="L106" i="14"/>
  <c r="N83" i="14"/>
  <c r="L104" i="14"/>
  <c r="M129" i="14"/>
  <c r="M131" i="14"/>
  <c r="C104" i="14"/>
  <c r="G104" i="14"/>
  <c r="K104" i="14"/>
  <c r="O104" i="14"/>
  <c r="E106" i="14"/>
  <c r="I106" i="14"/>
  <c r="M106" i="14"/>
  <c r="Q106" i="14"/>
  <c r="C108" i="14"/>
  <c r="G108" i="14"/>
  <c r="K108" i="14"/>
  <c r="O108" i="14"/>
  <c r="D131" i="14"/>
  <c r="H131" i="14"/>
  <c r="L131" i="14"/>
  <c r="P131" i="14"/>
  <c r="G156" i="14"/>
  <c r="M133" i="14"/>
  <c r="R134" i="14"/>
  <c r="O133" i="14"/>
  <c r="J146" i="14"/>
  <c r="O181" i="14"/>
  <c r="R158" i="14"/>
  <c r="O179" i="14"/>
  <c r="E179" i="14"/>
  <c r="E181" i="14"/>
  <c r="I179" i="14"/>
  <c r="I181" i="14"/>
  <c r="M179" i="14"/>
  <c r="M181" i="14"/>
  <c r="Q179" i="14"/>
  <c r="Q181" i="14"/>
  <c r="R165" i="14"/>
  <c r="J173" i="14"/>
  <c r="N177" i="14"/>
  <c r="D181" i="14"/>
  <c r="L204" i="14"/>
  <c r="L206" i="14"/>
  <c r="Q206" i="14"/>
  <c r="Q204" i="14"/>
  <c r="C156" i="14"/>
  <c r="F133" i="14"/>
  <c r="H156" i="14"/>
  <c r="H154" i="14"/>
  <c r="P156" i="14"/>
  <c r="P154" i="14"/>
  <c r="N134" i="14"/>
  <c r="K133" i="14"/>
  <c r="C181" i="14"/>
  <c r="F158" i="14"/>
  <c r="C179" i="14"/>
  <c r="H181" i="14"/>
  <c r="H206" i="14"/>
  <c r="H204" i="14"/>
  <c r="M206" i="14"/>
  <c r="M204" i="14"/>
  <c r="I281" i="14"/>
  <c r="I279" i="14"/>
  <c r="I133" i="14"/>
  <c r="J133" i="14" s="1"/>
  <c r="Q133" i="14"/>
  <c r="F140" i="14"/>
  <c r="R146" i="14"/>
  <c r="J149" i="14"/>
  <c r="J150" i="14"/>
  <c r="C154" i="14"/>
  <c r="G181" i="14"/>
  <c r="J158" i="14"/>
  <c r="G179" i="14"/>
  <c r="J165" i="14"/>
  <c r="R173" i="14"/>
  <c r="F177" i="14"/>
  <c r="L181" i="14"/>
  <c r="D206" i="14"/>
  <c r="D204" i="14"/>
  <c r="I206" i="14"/>
  <c r="I204" i="14"/>
  <c r="L156" i="14"/>
  <c r="L154" i="14"/>
  <c r="F134" i="14"/>
  <c r="N146" i="14"/>
  <c r="F149" i="14"/>
  <c r="F150" i="14"/>
  <c r="G154" i="14"/>
  <c r="K181" i="14"/>
  <c r="N158" i="14"/>
  <c r="K179" i="14"/>
  <c r="F165" i="14"/>
  <c r="N173" i="14"/>
  <c r="R177" i="14"/>
  <c r="P181" i="14"/>
  <c r="E206" i="14"/>
  <c r="E204" i="14"/>
  <c r="P204" i="14"/>
  <c r="P206" i="14"/>
  <c r="L229" i="14"/>
  <c r="L231" i="14"/>
  <c r="I254" i="14"/>
  <c r="F259" i="14"/>
  <c r="C258" i="14"/>
  <c r="M281" i="14"/>
  <c r="C183" i="14"/>
  <c r="G183" i="14"/>
  <c r="K183" i="14"/>
  <c r="O183" i="14"/>
  <c r="F184" i="14"/>
  <c r="J184" i="14"/>
  <c r="N184" i="14"/>
  <c r="R184" i="14"/>
  <c r="G231" i="14"/>
  <c r="N208" i="14"/>
  <c r="R215" i="14"/>
  <c r="O208" i="14"/>
  <c r="E256" i="14"/>
  <c r="E254" i="14"/>
  <c r="Q256" i="14"/>
  <c r="Q254" i="14"/>
  <c r="E281" i="14"/>
  <c r="E279" i="14"/>
  <c r="R259" i="14"/>
  <c r="O258" i="14"/>
  <c r="J197" i="14"/>
  <c r="F201" i="14"/>
  <c r="H229" i="14"/>
  <c r="H231" i="14"/>
  <c r="N215" i="14"/>
  <c r="J221" i="14"/>
  <c r="M229" i="14"/>
  <c r="K231" i="14"/>
  <c r="C254" i="14"/>
  <c r="F233" i="14"/>
  <c r="C256" i="14"/>
  <c r="M233" i="14"/>
  <c r="F234" i="14"/>
  <c r="R234" i="14"/>
  <c r="R256" i="14"/>
  <c r="P281" i="14"/>
  <c r="P279" i="14"/>
  <c r="D279" i="14"/>
  <c r="F197" i="14"/>
  <c r="R201" i="14"/>
  <c r="I208" i="14"/>
  <c r="Q229" i="14"/>
  <c r="Q231" i="14"/>
  <c r="J215" i="14"/>
  <c r="F221" i="14"/>
  <c r="J223" i="14"/>
  <c r="F226" i="14"/>
  <c r="R227" i="14"/>
  <c r="C229" i="14"/>
  <c r="D231" i="14"/>
  <c r="G254" i="14"/>
  <c r="J233" i="14"/>
  <c r="J246" i="14"/>
  <c r="F248" i="14"/>
  <c r="N251" i="14"/>
  <c r="N252" i="14"/>
  <c r="H279" i="14"/>
  <c r="F215" i="14"/>
  <c r="N223" i="14"/>
  <c r="J227" i="14"/>
  <c r="J247" i="14"/>
  <c r="F251" i="14"/>
  <c r="N259" i="14"/>
  <c r="K258" i="14"/>
  <c r="R271" i="14"/>
  <c r="N275" i="14"/>
  <c r="F227" i="14"/>
  <c r="F247" i="14"/>
  <c r="R251" i="14"/>
  <c r="O256" i="14"/>
  <c r="J259" i="14"/>
  <c r="G258" i="14"/>
  <c r="N271" i="14"/>
  <c r="J275" i="14"/>
  <c r="L279" i="14"/>
  <c r="O8" i="14"/>
  <c r="R8" i="14" s="1"/>
  <c r="J9" i="14"/>
  <c r="J15" i="14"/>
  <c r="C295" i="14"/>
  <c r="F295" i="14" s="1"/>
  <c r="D295" i="14"/>
  <c r="E295" i="14"/>
  <c r="G295" i="14"/>
  <c r="H295" i="14"/>
  <c r="I295" i="14"/>
  <c r="K295" i="14"/>
  <c r="L295" i="14"/>
  <c r="M295" i="14"/>
  <c r="O295" i="14"/>
  <c r="P295" i="14"/>
  <c r="Q295" i="14"/>
  <c r="D6" i="14" l="1"/>
  <c r="C6" i="14"/>
  <c r="E6" i="14"/>
  <c r="J29" i="14"/>
  <c r="J31" i="14"/>
  <c r="J295" i="14"/>
  <c r="N295" i="14"/>
  <c r="H229" i="13"/>
  <c r="H231" i="13"/>
  <c r="D229" i="14"/>
  <c r="F208" i="14"/>
  <c r="R295" i="14"/>
  <c r="R31" i="14"/>
  <c r="R29" i="14"/>
  <c r="I379" i="13"/>
  <c r="I381" i="13"/>
  <c r="N31" i="14"/>
  <c r="N29" i="14"/>
  <c r="H6" i="10"/>
  <c r="I6" i="10"/>
  <c r="G6" i="10"/>
  <c r="J6" i="14"/>
  <c r="D41" i="8"/>
  <c r="D25" i="8"/>
  <c r="D9" i="8"/>
  <c r="D51" i="1"/>
  <c r="D30" i="1"/>
  <c r="D9" i="1"/>
  <c r="D43" i="5"/>
  <c r="D26" i="5"/>
  <c r="D9" i="5"/>
  <c r="N6" i="10"/>
  <c r="E6" i="13"/>
  <c r="E6" i="11"/>
  <c r="D6" i="11"/>
  <c r="D6" i="13"/>
  <c r="C6" i="11"/>
  <c r="C6" i="13"/>
  <c r="J6" i="11"/>
  <c r="J6" i="13"/>
  <c r="J229" i="11"/>
  <c r="J231" i="11"/>
  <c r="G204" i="11"/>
  <c r="G206" i="11"/>
  <c r="J183" i="11"/>
  <c r="L231" i="11"/>
  <c r="L229" i="11"/>
  <c r="P231" i="11"/>
  <c r="P229" i="11"/>
  <c r="G154" i="11"/>
  <c r="G156" i="11"/>
  <c r="J133" i="11"/>
  <c r="O256" i="11"/>
  <c r="R233" i="11"/>
  <c r="O254" i="11"/>
  <c r="Q254" i="11"/>
  <c r="Q256" i="11"/>
  <c r="N181" i="11"/>
  <c r="N179" i="11"/>
  <c r="G131" i="11"/>
  <c r="G129" i="11"/>
  <c r="J108" i="11"/>
  <c r="C56" i="11"/>
  <c r="C54" i="11"/>
  <c r="F33" i="11"/>
  <c r="K131" i="11"/>
  <c r="K129" i="11"/>
  <c r="N108" i="11"/>
  <c r="P106" i="11"/>
  <c r="R83" i="11"/>
  <c r="P104" i="11"/>
  <c r="F181" i="11"/>
  <c r="F179" i="11"/>
  <c r="O79" i="11"/>
  <c r="R58" i="11"/>
  <c r="O81" i="11"/>
  <c r="F229" i="11"/>
  <c r="F231" i="11"/>
  <c r="C204" i="11"/>
  <c r="F183" i="11"/>
  <c r="C206" i="11"/>
  <c r="C256" i="11"/>
  <c r="F233" i="11"/>
  <c r="C254" i="11"/>
  <c r="G256" i="11"/>
  <c r="J233" i="11"/>
  <c r="G254" i="11"/>
  <c r="C154" i="11"/>
  <c r="F133" i="11"/>
  <c r="C156" i="11"/>
  <c r="D231" i="11"/>
  <c r="D229" i="11"/>
  <c r="O56" i="11"/>
  <c r="O54" i="11"/>
  <c r="R33" i="11"/>
  <c r="E81" i="11"/>
  <c r="E79" i="11"/>
  <c r="C79" i="11"/>
  <c r="F58" i="11"/>
  <c r="C81" i="11"/>
  <c r="N229" i="11"/>
  <c r="N231" i="11"/>
  <c r="K204" i="11"/>
  <c r="K206" i="11"/>
  <c r="N183" i="11"/>
  <c r="E254" i="11"/>
  <c r="E256" i="11"/>
  <c r="H231" i="11"/>
  <c r="H229" i="11"/>
  <c r="I254" i="11"/>
  <c r="I256" i="11"/>
  <c r="M254" i="11"/>
  <c r="M256" i="11"/>
  <c r="K154" i="11"/>
  <c r="K156" i="11"/>
  <c r="N133" i="11"/>
  <c r="L106" i="11"/>
  <c r="N83" i="11"/>
  <c r="L104" i="11"/>
  <c r="G79" i="11"/>
  <c r="G81" i="11"/>
  <c r="J58" i="11"/>
  <c r="M81" i="11"/>
  <c r="M79" i="11"/>
  <c r="G56" i="11"/>
  <c r="G54" i="11"/>
  <c r="J33" i="11"/>
  <c r="K79" i="11"/>
  <c r="K81" i="11"/>
  <c r="N58" i="11"/>
  <c r="O131" i="11"/>
  <c r="O129" i="11"/>
  <c r="R108" i="11"/>
  <c r="D106" i="11"/>
  <c r="F83" i="11"/>
  <c r="D104" i="11"/>
  <c r="C131" i="11"/>
  <c r="C129" i="11"/>
  <c r="F108" i="11"/>
  <c r="R229" i="11"/>
  <c r="R231" i="11"/>
  <c r="O204" i="11"/>
  <c r="R183" i="11"/>
  <c r="O206" i="11"/>
  <c r="K256" i="11"/>
  <c r="N233" i="11"/>
  <c r="K254" i="11"/>
  <c r="O154" i="11"/>
  <c r="R133" i="11"/>
  <c r="O156" i="11"/>
  <c r="J181" i="11"/>
  <c r="J179" i="11"/>
  <c r="R181" i="11"/>
  <c r="R179" i="11"/>
  <c r="K56" i="11"/>
  <c r="K54" i="11"/>
  <c r="N33" i="11"/>
  <c r="Q81" i="11"/>
  <c r="Q79" i="11"/>
  <c r="H106" i="11"/>
  <c r="J83" i="11"/>
  <c r="H104" i="11"/>
  <c r="I81" i="11"/>
  <c r="I79" i="11"/>
  <c r="M31" i="11"/>
  <c r="M29" i="11"/>
  <c r="G31" i="11"/>
  <c r="J8" i="11"/>
  <c r="G29" i="11"/>
  <c r="C31" i="11"/>
  <c r="F8" i="11"/>
  <c r="C29" i="11"/>
  <c r="Q31" i="11"/>
  <c r="Q29" i="11"/>
  <c r="O31" i="11"/>
  <c r="R8" i="11"/>
  <c r="O29" i="11"/>
  <c r="I29" i="11"/>
  <c r="I31" i="11"/>
  <c r="E29" i="11"/>
  <c r="E31" i="11"/>
  <c r="K31" i="11"/>
  <c r="N8" i="11"/>
  <c r="K29" i="11"/>
  <c r="O329" i="13"/>
  <c r="R308" i="13"/>
  <c r="O331" i="13"/>
  <c r="N331" i="13"/>
  <c r="N329" i="13"/>
  <c r="F354" i="13"/>
  <c r="F356" i="13"/>
  <c r="P356" i="13"/>
  <c r="P354" i="13"/>
  <c r="Q306" i="13"/>
  <c r="Q304" i="13"/>
  <c r="J281" i="13"/>
  <c r="J279" i="13"/>
  <c r="O304" i="13"/>
  <c r="R283" i="13"/>
  <c r="O306" i="13"/>
  <c r="I331" i="13"/>
  <c r="I329" i="13"/>
  <c r="O254" i="13"/>
  <c r="O256" i="13"/>
  <c r="R233" i="13"/>
  <c r="N281" i="13"/>
  <c r="N279" i="13"/>
  <c r="L229" i="13"/>
  <c r="L231" i="13"/>
  <c r="R131" i="13"/>
  <c r="R129" i="13"/>
  <c r="O106" i="13"/>
  <c r="R83" i="13"/>
  <c r="O104" i="13"/>
  <c r="J308" i="13"/>
  <c r="C56" i="13"/>
  <c r="F33" i="13"/>
  <c r="C54" i="13"/>
  <c r="R156" i="13"/>
  <c r="R154" i="13"/>
  <c r="N181" i="13"/>
  <c r="N179" i="13"/>
  <c r="F156" i="13"/>
  <c r="F154" i="13"/>
  <c r="H356" i="13"/>
  <c r="H354" i="13"/>
  <c r="G381" i="13"/>
  <c r="J358" i="13"/>
  <c r="G379" i="13"/>
  <c r="K381" i="13"/>
  <c r="N358" i="13"/>
  <c r="K379" i="13"/>
  <c r="J333" i="13"/>
  <c r="O381" i="13"/>
  <c r="R358" i="13"/>
  <c r="O379" i="13"/>
  <c r="K304" i="13"/>
  <c r="K306" i="13"/>
  <c r="N283" i="13"/>
  <c r="E331" i="13"/>
  <c r="E329" i="13"/>
  <c r="I306" i="13"/>
  <c r="I304" i="13"/>
  <c r="K254" i="13"/>
  <c r="K256" i="13"/>
  <c r="N233" i="13"/>
  <c r="D229" i="13"/>
  <c r="D231" i="13"/>
  <c r="N131" i="13"/>
  <c r="N129" i="13"/>
  <c r="K106" i="13"/>
  <c r="N83" i="13"/>
  <c r="K104" i="13"/>
  <c r="K206" i="13"/>
  <c r="N183" i="13"/>
  <c r="K204" i="13"/>
  <c r="O206" i="13"/>
  <c r="R183" i="13"/>
  <c r="O204" i="13"/>
  <c r="R79" i="13"/>
  <c r="R81" i="13"/>
  <c r="O56" i="13"/>
  <c r="R33" i="13"/>
  <c r="O54" i="13"/>
  <c r="J179" i="13"/>
  <c r="J181" i="13"/>
  <c r="J79" i="13"/>
  <c r="J81" i="13"/>
  <c r="N354" i="13"/>
  <c r="N356" i="13"/>
  <c r="G254" i="13"/>
  <c r="G256" i="13"/>
  <c r="J233" i="13"/>
  <c r="J231" i="13"/>
  <c r="J229" i="13"/>
  <c r="Q204" i="13"/>
  <c r="Q206" i="13"/>
  <c r="J131" i="13"/>
  <c r="J129" i="13"/>
  <c r="G106" i="13"/>
  <c r="J83" i="13"/>
  <c r="G104" i="13"/>
  <c r="M331" i="13"/>
  <c r="M329" i="13"/>
  <c r="F208" i="13"/>
  <c r="M306" i="13"/>
  <c r="M304" i="13"/>
  <c r="C206" i="13"/>
  <c r="F183" i="13"/>
  <c r="C204" i="13"/>
  <c r="R179" i="13"/>
  <c r="R181" i="13"/>
  <c r="K54" i="13"/>
  <c r="N33" i="13"/>
  <c r="K56" i="13"/>
  <c r="F181" i="13"/>
  <c r="F179" i="13"/>
  <c r="F79" i="13"/>
  <c r="F81" i="13"/>
  <c r="C381" i="13"/>
  <c r="F358" i="13"/>
  <c r="C379" i="13"/>
  <c r="L356" i="13"/>
  <c r="L354" i="13"/>
  <c r="R333" i="13"/>
  <c r="Q331" i="13"/>
  <c r="Q329" i="13"/>
  <c r="R281" i="13"/>
  <c r="R279" i="13"/>
  <c r="E306" i="13"/>
  <c r="E304" i="13"/>
  <c r="D356" i="13"/>
  <c r="D354" i="13"/>
  <c r="C304" i="13"/>
  <c r="C306" i="13"/>
  <c r="F283" i="13"/>
  <c r="C254" i="13"/>
  <c r="F233" i="13"/>
  <c r="C256" i="13"/>
  <c r="P229" i="13"/>
  <c r="P231" i="13"/>
  <c r="R208" i="13"/>
  <c r="G206" i="13"/>
  <c r="G204" i="13"/>
  <c r="J183" i="13"/>
  <c r="F131" i="13"/>
  <c r="F129" i="13"/>
  <c r="C106" i="13"/>
  <c r="F83" i="13"/>
  <c r="C104" i="13"/>
  <c r="E204" i="13"/>
  <c r="E206" i="13"/>
  <c r="C329" i="13"/>
  <c r="F308" i="13"/>
  <c r="C331" i="13"/>
  <c r="N208" i="13"/>
  <c r="G304" i="13"/>
  <c r="J283" i="13"/>
  <c r="G306" i="13"/>
  <c r="J156" i="13"/>
  <c r="J154" i="13"/>
  <c r="G54" i="13"/>
  <c r="J33" i="13"/>
  <c r="G56" i="13"/>
  <c r="N156" i="13"/>
  <c r="N154" i="13"/>
  <c r="M31" i="13"/>
  <c r="M29" i="13"/>
  <c r="G29" i="13"/>
  <c r="G31" i="13"/>
  <c r="J8" i="13"/>
  <c r="K31" i="13"/>
  <c r="N8" i="13"/>
  <c r="K29" i="13"/>
  <c r="C31" i="13"/>
  <c r="F8" i="13"/>
  <c r="C29" i="13"/>
  <c r="O29" i="13"/>
  <c r="O31" i="13"/>
  <c r="R8" i="13"/>
  <c r="Q31" i="13"/>
  <c r="Q29" i="13"/>
  <c r="R54" i="14"/>
  <c r="R56" i="14"/>
  <c r="J154" i="14"/>
  <c r="J156" i="14"/>
  <c r="J256" i="14"/>
  <c r="J254" i="14"/>
  <c r="I231" i="14"/>
  <c r="I229" i="14"/>
  <c r="N231" i="14"/>
  <c r="N229" i="14"/>
  <c r="K204" i="14"/>
  <c r="K206" i="14"/>
  <c r="N183" i="14"/>
  <c r="C281" i="14"/>
  <c r="F258" i="14"/>
  <c r="C279" i="14"/>
  <c r="Q154" i="14"/>
  <c r="Q156" i="14"/>
  <c r="G131" i="14"/>
  <c r="J108" i="14"/>
  <c r="G129" i="14"/>
  <c r="N104" i="14"/>
  <c r="N106" i="14"/>
  <c r="J79" i="14"/>
  <c r="J81" i="14"/>
  <c r="M54" i="14"/>
  <c r="M56" i="14"/>
  <c r="F254" i="14"/>
  <c r="F256" i="14"/>
  <c r="O281" i="14"/>
  <c r="R258" i="14"/>
  <c r="O279" i="14"/>
  <c r="J208" i="14"/>
  <c r="G204" i="14"/>
  <c r="G206" i="14"/>
  <c r="J183" i="14"/>
  <c r="J181" i="14"/>
  <c r="J179" i="14"/>
  <c r="I154" i="14"/>
  <c r="I156" i="14"/>
  <c r="K156" i="14"/>
  <c r="N133" i="14"/>
  <c r="K154" i="14"/>
  <c r="O156" i="14"/>
  <c r="R133" i="14"/>
  <c r="O154" i="14"/>
  <c r="C131" i="14"/>
  <c r="F108" i="14"/>
  <c r="C129" i="14"/>
  <c r="F79" i="14"/>
  <c r="F81" i="14"/>
  <c r="R104" i="14"/>
  <c r="R106" i="14"/>
  <c r="F104" i="14"/>
  <c r="F106" i="14"/>
  <c r="I54" i="14"/>
  <c r="I56" i="14"/>
  <c r="J104" i="14"/>
  <c r="J106" i="14"/>
  <c r="J33" i="14"/>
  <c r="G279" i="14"/>
  <c r="J258" i="14"/>
  <c r="G281" i="14"/>
  <c r="O229" i="14"/>
  <c r="O231" i="14"/>
  <c r="R208" i="14"/>
  <c r="C204" i="14"/>
  <c r="C206" i="14"/>
  <c r="F183" i="14"/>
  <c r="R181" i="14"/>
  <c r="R179" i="14"/>
  <c r="O131" i="14"/>
  <c r="R108" i="14"/>
  <c r="O129" i="14"/>
  <c r="R79" i="14"/>
  <c r="R81" i="14"/>
  <c r="E54" i="14"/>
  <c r="E56" i="14"/>
  <c r="K279" i="14"/>
  <c r="K281" i="14"/>
  <c r="N258" i="14"/>
  <c r="M256" i="14"/>
  <c r="N233" i="14"/>
  <c r="M254" i="14"/>
  <c r="O204" i="14"/>
  <c r="O206" i="14"/>
  <c r="R183" i="14"/>
  <c r="N181" i="14"/>
  <c r="N179" i="14"/>
  <c r="F181" i="14"/>
  <c r="F179" i="14"/>
  <c r="F154" i="14"/>
  <c r="F156" i="14"/>
  <c r="M154" i="14"/>
  <c r="M156" i="14"/>
  <c r="K131" i="14"/>
  <c r="N108" i="14"/>
  <c r="K129" i="14"/>
  <c r="N79" i="14"/>
  <c r="N81" i="14"/>
  <c r="Q54" i="14"/>
  <c r="Q56" i="14"/>
  <c r="F33" i="14"/>
  <c r="N33" i="14"/>
  <c r="G6" i="14" l="1"/>
  <c r="I6" i="14"/>
  <c r="H6" i="14"/>
  <c r="F231" i="14"/>
  <c r="F229" i="14"/>
  <c r="M6" i="10"/>
  <c r="L6" i="10"/>
  <c r="K6" i="10"/>
  <c r="N6" i="14"/>
  <c r="I6" i="13"/>
  <c r="I6" i="11"/>
  <c r="N6" i="11"/>
  <c r="N6" i="13"/>
  <c r="H6" i="11"/>
  <c r="H6" i="13"/>
  <c r="G6" i="11"/>
  <c r="G6" i="13"/>
  <c r="E41" i="8"/>
  <c r="E25" i="8"/>
  <c r="E9" i="8"/>
  <c r="E51" i="1"/>
  <c r="E30" i="1"/>
  <c r="E9" i="1"/>
  <c r="E43" i="5"/>
  <c r="E26" i="5"/>
  <c r="E9" i="5"/>
  <c r="R6" i="10"/>
  <c r="F254" i="11"/>
  <c r="F256" i="11"/>
  <c r="J104" i="11"/>
  <c r="J106" i="11"/>
  <c r="N56" i="11"/>
  <c r="N54" i="11"/>
  <c r="N254" i="11"/>
  <c r="N256" i="11"/>
  <c r="R206" i="11"/>
  <c r="R204" i="11"/>
  <c r="F131" i="11"/>
  <c r="F129" i="11"/>
  <c r="F104" i="11"/>
  <c r="F106" i="11"/>
  <c r="J56" i="11"/>
  <c r="J54" i="11"/>
  <c r="N156" i="11"/>
  <c r="N154" i="11"/>
  <c r="F156" i="11"/>
  <c r="F154" i="11"/>
  <c r="J254" i="11"/>
  <c r="J256" i="11"/>
  <c r="R104" i="11"/>
  <c r="R106" i="11"/>
  <c r="J131" i="11"/>
  <c r="J129" i="11"/>
  <c r="J156" i="11"/>
  <c r="J154" i="11"/>
  <c r="R156" i="11"/>
  <c r="R154" i="11"/>
  <c r="N81" i="11"/>
  <c r="N79" i="11"/>
  <c r="J81" i="11"/>
  <c r="J79" i="11"/>
  <c r="N104" i="11"/>
  <c r="N106" i="11"/>
  <c r="F81" i="11"/>
  <c r="F79" i="11"/>
  <c r="R56" i="11"/>
  <c r="R54" i="11"/>
  <c r="F56" i="11"/>
  <c r="F54" i="11"/>
  <c r="R254" i="11"/>
  <c r="R256" i="11"/>
  <c r="N206" i="11"/>
  <c r="N204" i="11"/>
  <c r="R131" i="11"/>
  <c r="R129" i="11"/>
  <c r="F206" i="11"/>
  <c r="F204" i="11"/>
  <c r="R81" i="11"/>
  <c r="R79" i="11"/>
  <c r="N131" i="11"/>
  <c r="N129" i="11"/>
  <c r="J206" i="11"/>
  <c r="J204" i="11"/>
  <c r="N29" i="11"/>
  <c r="N31" i="11"/>
  <c r="F29" i="11"/>
  <c r="F31" i="11"/>
  <c r="R29" i="11"/>
  <c r="R31" i="11"/>
  <c r="J29" i="11"/>
  <c r="J31" i="11"/>
  <c r="F331" i="13"/>
  <c r="F329" i="13"/>
  <c r="R354" i="13"/>
  <c r="R356" i="13"/>
  <c r="F379" i="13"/>
  <c r="F381" i="13"/>
  <c r="N104" i="13"/>
  <c r="N106" i="13"/>
  <c r="J379" i="13"/>
  <c r="J381" i="13"/>
  <c r="F56" i="13"/>
  <c r="F54" i="13"/>
  <c r="J56" i="13"/>
  <c r="J54" i="13"/>
  <c r="N231" i="13"/>
  <c r="N229" i="13"/>
  <c r="F306" i="13"/>
  <c r="F304" i="13"/>
  <c r="N56" i="13"/>
  <c r="N54" i="13"/>
  <c r="R56" i="13"/>
  <c r="R54" i="13"/>
  <c r="N204" i="13"/>
  <c r="N206" i="13"/>
  <c r="N306" i="13"/>
  <c r="N304" i="13"/>
  <c r="R379" i="13"/>
  <c r="R381" i="13"/>
  <c r="N379" i="13"/>
  <c r="N381" i="13"/>
  <c r="R331" i="13"/>
  <c r="R329" i="13"/>
  <c r="F104" i="13"/>
  <c r="F106" i="13"/>
  <c r="R231" i="13"/>
  <c r="R229" i="13"/>
  <c r="F256" i="13"/>
  <c r="F254" i="13"/>
  <c r="F204" i="13"/>
  <c r="F206" i="13"/>
  <c r="F231" i="13"/>
  <c r="F229" i="13"/>
  <c r="J104" i="13"/>
  <c r="J106" i="13"/>
  <c r="J256" i="13"/>
  <c r="J254" i="13"/>
  <c r="R204" i="13"/>
  <c r="R206" i="13"/>
  <c r="N256" i="13"/>
  <c r="N254" i="13"/>
  <c r="R104" i="13"/>
  <c r="R106" i="13"/>
  <c r="R256" i="13"/>
  <c r="R254" i="13"/>
  <c r="R306" i="13"/>
  <c r="R304" i="13"/>
  <c r="J306" i="13"/>
  <c r="J304" i="13"/>
  <c r="J204" i="13"/>
  <c r="J206" i="13"/>
  <c r="J354" i="13"/>
  <c r="J356" i="13"/>
  <c r="J331" i="13"/>
  <c r="J329" i="13"/>
  <c r="N29" i="13"/>
  <c r="N31" i="13"/>
  <c r="R29" i="13"/>
  <c r="R31" i="13"/>
  <c r="F29" i="13"/>
  <c r="F31" i="13"/>
  <c r="J29" i="13"/>
  <c r="J31" i="13"/>
  <c r="R131" i="14"/>
  <c r="R129" i="14"/>
  <c r="F204" i="14"/>
  <c r="F206" i="14"/>
  <c r="R231" i="14"/>
  <c r="R229" i="14"/>
  <c r="R154" i="14"/>
  <c r="R156" i="14"/>
  <c r="J131" i="14"/>
  <c r="J129" i="14"/>
  <c r="N54" i="14"/>
  <c r="N56" i="14"/>
  <c r="N131" i="14"/>
  <c r="N129" i="14"/>
  <c r="J279" i="14"/>
  <c r="J281" i="14"/>
  <c r="F131" i="14"/>
  <c r="F129" i="14"/>
  <c r="J231" i="14"/>
  <c r="J229" i="14"/>
  <c r="F279" i="14"/>
  <c r="F281" i="14"/>
  <c r="F54" i="14"/>
  <c r="F56" i="14"/>
  <c r="N279" i="14"/>
  <c r="N281" i="14"/>
  <c r="J206" i="14"/>
  <c r="J204" i="14"/>
  <c r="R206" i="14"/>
  <c r="R204" i="14"/>
  <c r="N256" i="14"/>
  <c r="N254" i="14"/>
  <c r="J54" i="14"/>
  <c r="J56" i="14"/>
  <c r="N154" i="14"/>
  <c r="N156" i="14"/>
  <c r="R279" i="14"/>
  <c r="R281" i="14"/>
  <c r="N206" i="14"/>
  <c r="N204" i="14"/>
  <c r="K6" i="14" l="1"/>
  <c r="L6" i="14"/>
  <c r="M6" i="14"/>
  <c r="R6" i="14"/>
  <c r="Q6" i="10"/>
  <c r="P6" i="10"/>
  <c r="O6" i="10"/>
  <c r="K6" i="11"/>
  <c r="K6" i="13"/>
  <c r="R6" i="11"/>
  <c r="R6" i="13"/>
  <c r="M6" i="13"/>
  <c r="M6" i="11"/>
  <c r="L6" i="11"/>
  <c r="L6" i="13"/>
  <c r="E7" i="10"/>
  <c r="D7" i="10"/>
  <c r="C7" i="10"/>
  <c r="O6" i="14" l="1"/>
  <c r="P6" i="14"/>
  <c r="Q6" i="14"/>
  <c r="Q6" i="13"/>
  <c r="Q6" i="11"/>
  <c r="P6" i="11"/>
  <c r="P6" i="13"/>
  <c r="O6" i="11"/>
  <c r="O6" i="13"/>
  <c r="D80" i="10"/>
  <c r="D53" i="10"/>
  <c r="D30" i="10"/>
  <c r="D57" i="10"/>
  <c r="D32" i="10"/>
  <c r="D82" i="10"/>
  <c r="D55" i="10"/>
  <c r="D28" i="10"/>
  <c r="D78" i="10"/>
  <c r="E82" i="10"/>
  <c r="E55" i="10"/>
  <c r="E78" i="10"/>
  <c r="E80" i="10"/>
  <c r="E53" i="10"/>
  <c r="E57" i="10"/>
  <c r="E32" i="10"/>
  <c r="E28" i="10"/>
  <c r="E30" i="10"/>
  <c r="F55" i="10"/>
  <c r="F32" i="10"/>
  <c r="F28" i="10"/>
  <c r="F78" i="10"/>
  <c r="C82" i="10"/>
  <c r="C78" i="10"/>
  <c r="C53" i="10"/>
  <c r="F57" i="10"/>
  <c r="F80" i="10"/>
  <c r="C30" i="10"/>
  <c r="F53" i="10"/>
  <c r="C80" i="10"/>
  <c r="C57" i="10"/>
  <c r="C55" i="10"/>
  <c r="F30" i="10"/>
  <c r="F82" i="10"/>
  <c r="C32" i="10"/>
  <c r="C28" i="10"/>
  <c r="E1" i="11"/>
  <c r="E1" i="13"/>
  <c r="E1" i="14"/>
  <c r="E1" i="10"/>
  <c r="P4" i="10" s="1"/>
  <c r="O4" i="14" l="1"/>
  <c r="P4" i="14"/>
  <c r="Q4" i="11"/>
  <c r="P4" i="13"/>
  <c r="D4" i="13"/>
  <c r="E4" i="13"/>
  <c r="C4" i="13"/>
  <c r="I4" i="13"/>
  <c r="H4" i="13"/>
  <c r="G4" i="13"/>
  <c r="E4" i="11"/>
  <c r="D4" i="11"/>
  <c r="C4" i="11"/>
  <c r="G4" i="11"/>
  <c r="H4" i="11"/>
  <c r="I4" i="11"/>
  <c r="P4" i="11"/>
  <c r="K4" i="11"/>
  <c r="M4" i="11"/>
  <c r="M4" i="13"/>
  <c r="O4" i="13"/>
  <c r="D4" i="14"/>
  <c r="E4" i="14"/>
  <c r="C4" i="14"/>
  <c r="I4" i="14"/>
  <c r="H4" i="14"/>
  <c r="G4" i="14"/>
  <c r="K4" i="14"/>
  <c r="L4" i="14"/>
  <c r="M4" i="14"/>
  <c r="O4" i="11"/>
  <c r="Q4" i="13"/>
  <c r="Q4" i="14"/>
  <c r="L4" i="11"/>
  <c r="L4" i="13"/>
  <c r="K4" i="13"/>
  <c r="E4" i="10"/>
  <c r="C4" i="10"/>
  <c r="D4" i="10"/>
  <c r="H4" i="10"/>
  <c r="G4" i="10"/>
  <c r="I4" i="10"/>
  <c r="K4" i="10"/>
  <c r="M4" i="10"/>
  <c r="L4" i="10"/>
  <c r="O4" i="10"/>
  <c r="Q4" i="10"/>
  <c r="E27" i="14"/>
  <c r="D27" i="14"/>
  <c r="C27" i="14"/>
  <c r="F27" i="14" l="1"/>
  <c r="S282" i="11"/>
  <c r="S276" i="11"/>
  <c r="S272" i="11"/>
  <c r="S268" i="11"/>
  <c r="S264" i="11"/>
  <c r="S260" i="11"/>
  <c r="S255" i="11"/>
  <c r="S250" i="11"/>
  <c r="S246" i="11"/>
  <c r="S242" i="11"/>
  <c r="S238" i="11"/>
  <c r="S234" i="11"/>
  <c r="S228" i="11"/>
  <c r="S224" i="11"/>
  <c r="S220" i="11"/>
  <c r="S216" i="11"/>
  <c r="S212" i="11"/>
  <c r="S208" i="11"/>
  <c r="S202" i="11"/>
  <c r="S198" i="11"/>
  <c r="S194" i="11"/>
  <c r="S190" i="11"/>
  <c r="S186" i="11"/>
  <c r="S182" i="11"/>
  <c r="S177" i="11"/>
  <c r="S173" i="11"/>
  <c r="S169" i="11"/>
  <c r="S165" i="11"/>
  <c r="S161" i="11"/>
  <c r="S157" i="11"/>
  <c r="S151" i="11"/>
  <c r="S147" i="11"/>
  <c r="S143" i="11"/>
  <c r="S139" i="11"/>
  <c r="S135" i="11"/>
  <c r="S126" i="11"/>
  <c r="S122" i="11"/>
  <c r="S118" i="11"/>
  <c r="S114" i="11"/>
  <c r="S110" i="11"/>
  <c r="S105" i="11"/>
  <c r="S100" i="11"/>
  <c r="S96" i="11"/>
  <c r="S92" i="11"/>
  <c r="S88" i="11"/>
  <c r="S84" i="11"/>
  <c r="S78" i="11"/>
  <c r="S74" i="11"/>
  <c r="S70" i="11"/>
  <c r="S66" i="11"/>
  <c r="S62" i="11"/>
  <c r="S58" i="11"/>
  <c r="S52" i="11"/>
  <c r="S48" i="11"/>
  <c r="S44" i="11"/>
  <c r="S40" i="11"/>
  <c r="S36" i="11"/>
  <c r="S32" i="11"/>
  <c r="S26" i="11"/>
  <c r="S22" i="11"/>
  <c r="S18" i="11"/>
  <c r="S14" i="11"/>
  <c r="S10" i="11"/>
  <c r="S280" i="11"/>
  <c r="S275" i="11"/>
  <c r="S271" i="11"/>
  <c r="S267" i="11"/>
  <c r="S263" i="11"/>
  <c r="S259" i="11"/>
  <c r="S253" i="11"/>
  <c r="S249" i="11"/>
  <c r="S245" i="11"/>
  <c r="S241" i="11"/>
  <c r="S237" i="11"/>
  <c r="S233" i="11"/>
  <c r="S227" i="11"/>
  <c r="S223" i="11"/>
  <c r="S219" i="11"/>
  <c r="S215" i="11"/>
  <c r="S211" i="11"/>
  <c r="S207" i="11"/>
  <c r="S201" i="11"/>
  <c r="S197" i="11"/>
  <c r="S193" i="11"/>
  <c r="S189" i="11"/>
  <c r="S185" i="11"/>
  <c r="S180" i="11"/>
  <c r="S176" i="11"/>
  <c r="S172" i="11"/>
  <c r="S168" i="11"/>
  <c r="S164" i="11"/>
  <c r="S160" i="11"/>
  <c r="S155" i="11"/>
  <c r="S150" i="11"/>
  <c r="S146" i="11"/>
  <c r="S142" i="11"/>
  <c r="S138" i="11"/>
  <c r="S134" i="11"/>
  <c r="S130" i="11"/>
  <c r="S125" i="11"/>
  <c r="S121" i="11"/>
  <c r="S117" i="11"/>
  <c r="S113" i="11"/>
  <c r="S109" i="11"/>
  <c r="S103" i="11"/>
  <c r="S99" i="11"/>
  <c r="S95" i="11"/>
  <c r="S91" i="11"/>
  <c r="S87" i="11"/>
  <c r="S83" i="11"/>
  <c r="S77" i="11"/>
  <c r="S73" i="11"/>
  <c r="S69" i="11"/>
  <c r="S65" i="11"/>
  <c r="S61" i="11"/>
  <c r="S57" i="11"/>
  <c r="S51" i="11"/>
  <c r="S47" i="11"/>
  <c r="S43" i="11"/>
  <c r="S39" i="11"/>
  <c r="S35" i="11"/>
  <c r="S30" i="11"/>
  <c r="S25" i="11"/>
  <c r="S21" i="11"/>
  <c r="S17" i="11"/>
  <c r="S13" i="11"/>
  <c r="S9" i="11"/>
  <c r="S278" i="11"/>
  <c r="S270" i="11"/>
  <c r="S262" i="11"/>
  <c r="S252" i="11"/>
  <c r="S244" i="11"/>
  <c r="S236" i="11"/>
  <c r="S226" i="11"/>
  <c r="S218" i="11"/>
  <c r="S210" i="11"/>
  <c r="S200" i="11"/>
  <c r="S192" i="11"/>
  <c r="S184" i="11"/>
  <c r="S175" i="11"/>
  <c r="S167" i="11"/>
  <c r="S159" i="11"/>
  <c r="S149" i="11"/>
  <c r="S141" i="11"/>
  <c r="S133" i="11"/>
  <c r="S124" i="11"/>
  <c r="S116" i="11"/>
  <c r="S108" i="11"/>
  <c r="S98" i="11"/>
  <c r="S90" i="11"/>
  <c r="S82" i="11"/>
  <c r="S72" i="11"/>
  <c r="S64" i="11"/>
  <c r="S55" i="11"/>
  <c r="S46" i="11"/>
  <c r="S38" i="11"/>
  <c r="S28" i="11"/>
  <c r="S20" i="11"/>
  <c r="S12" i="11"/>
  <c r="S277" i="11"/>
  <c r="S269" i="11"/>
  <c r="S261" i="11"/>
  <c r="S251" i="11"/>
  <c r="S243" i="11"/>
  <c r="S235" i="11"/>
  <c r="S225" i="11"/>
  <c r="S217" i="11"/>
  <c r="S209" i="11"/>
  <c r="S199" i="11"/>
  <c r="S191" i="11"/>
  <c r="S183" i="11"/>
  <c r="S174" i="11"/>
  <c r="S166" i="11"/>
  <c r="S158" i="11"/>
  <c r="S148" i="11"/>
  <c r="S140" i="11"/>
  <c r="S132" i="11"/>
  <c r="S123" i="11"/>
  <c r="S115" i="11"/>
  <c r="S107" i="11"/>
  <c r="S97" i="11"/>
  <c r="S89" i="11"/>
  <c r="S80" i="11"/>
  <c r="S71" i="11"/>
  <c r="S63" i="11"/>
  <c r="S53" i="11"/>
  <c r="S45" i="11"/>
  <c r="S37" i="11"/>
  <c r="S27" i="11"/>
  <c r="S19" i="11"/>
  <c r="S11" i="11"/>
  <c r="S274" i="11"/>
  <c r="S258" i="11"/>
  <c r="S240" i="11"/>
  <c r="S222" i="11"/>
  <c r="S205" i="11"/>
  <c r="S188" i="11"/>
  <c r="S171" i="11"/>
  <c r="S153" i="11"/>
  <c r="S137" i="11"/>
  <c r="S120" i="11"/>
  <c r="S102" i="11"/>
  <c r="S86" i="11"/>
  <c r="S68" i="11"/>
  <c r="S50" i="11"/>
  <c r="S34" i="11"/>
  <c r="S16" i="11"/>
  <c r="S273" i="11"/>
  <c r="S257" i="11"/>
  <c r="S239" i="11"/>
  <c r="S221" i="11"/>
  <c r="S203" i="11"/>
  <c r="S187" i="11"/>
  <c r="S170" i="11"/>
  <c r="S152" i="11"/>
  <c r="S136" i="11"/>
  <c r="S119" i="11"/>
  <c r="S101" i="11"/>
  <c r="S85" i="11"/>
  <c r="S67" i="11"/>
  <c r="S49" i="11"/>
  <c r="S33" i="11"/>
  <c r="S15" i="11"/>
  <c r="S266" i="11"/>
  <c r="S232" i="11"/>
  <c r="S196" i="11"/>
  <c r="S163" i="11"/>
  <c r="S128" i="11"/>
  <c r="S94" i="11"/>
  <c r="S60" i="11"/>
  <c r="S24" i="11"/>
  <c r="S265" i="11"/>
  <c r="S230" i="11"/>
  <c r="S195" i="11"/>
  <c r="S162" i="11"/>
  <c r="S127" i="11"/>
  <c r="S93" i="11"/>
  <c r="S59" i="11"/>
  <c r="S23" i="11"/>
  <c r="S248" i="11"/>
  <c r="S214" i="11"/>
  <c r="S145" i="11"/>
  <c r="S112" i="11"/>
  <c r="S76" i="11"/>
  <c r="S42" i="11"/>
  <c r="S8" i="11"/>
  <c r="S213" i="11"/>
  <c r="S178" i="11"/>
  <c r="S75" i="11"/>
  <c r="S247" i="11"/>
  <c r="S144" i="11"/>
  <c r="S111" i="11"/>
  <c r="S41" i="11"/>
  <c r="S302" i="14"/>
  <c r="S298" i="14"/>
  <c r="S294" i="14"/>
  <c r="S290" i="14"/>
  <c r="S286" i="14"/>
  <c r="S282" i="14"/>
  <c r="S276" i="14"/>
  <c r="S272" i="14"/>
  <c r="S268" i="14"/>
  <c r="S264" i="14"/>
  <c r="S260" i="14"/>
  <c r="S255" i="14"/>
  <c r="S250" i="14"/>
  <c r="S246" i="14"/>
  <c r="S242" i="14"/>
  <c r="S238" i="14"/>
  <c r="S234" i="14"/>
  <c r="S228" i="14"/>
  <c r="S224" i="14"/>
  <c r="S220" i="14"/>
  <c r="S216" i="14"/>
  <c r="S212" i="14"/>
  <c r="S208" i="14"/>
  <c r="S202" i="14"/>
  <c r="S198" i="14"/>
  <c r="S194" i="14"/>
  <c r="S190" i="14"/>
  <c r="S186" i="14"/>
  <c r="S182" i="14"/>
  <c r="S301" i="14"/>
  <c r="S296" i="14"/>
  <c r="S291" i="14"/>
  <c r="S285" i="14"/>
  <c r="S278" i="14"/>
  <c r="S273" i="14"/>
  <c r="S267" i="14"/>
  <c r="S262" i="14"/>
  <c r="S257" i="14"/>
  <c r="S249" i="14"/>
  <c r="S244" i="14"/>
  <c r="S239" i="14"/>
  <c r="S233" i="14"/>
  <c r="S226" i="14"/>
  <c r="S221" i="14"/>
  <c r="S215" i="14"/>
  <c r="S210" i="14"/>
  <c r="S203" i="14"/>
  <c r="S197" i="14"/>
  <c r="S192" i="14"/>
  <c r="S187" i="14"/>
  <c r="S180" i="14"/>
  <c r="S175" i="14"/>
  <c r="S171" i="14"/>
  <c r="S167" i="14"/>
  <c r="S163" i="14"/>
  <c r="S159" i="14"/>
  <c r="S153" i="14"/>
  <c r="S149" i="14"/>
  <c r="S145" i="14"/>
  <c r="S141" i="14"/>
  <c r="S137" i="14"/>
  <c r="S133" i="14"/>
  <c r="S127" i="14"/>
  <c r="S123" i="14"/>
  <c r="S119" i="14"/>
  <c r="S115" i="14"/>
  <c r="S111" i="14"/>
  <c r="S107" i="14"/>
  <c r="S101" i="14"/>
  <c r="S97" i="14"/>
  <c r="S93" i="14"/>
  <c r="S89" i="14"/>
  <c r="S85" i="14"/>
  <c r="S80" i="14"/>
  <c r="S75" i="14"/>
  <c r="S71" i="14"/>
  <c r="S67" i="14"/>
  <c r="S63" i="14"/>
  <c r="S59" i="14"/>
  <c r="S53" i="14"/>
  <c r="S49" i="14"/>
  <c r="S45" i="14"/>
  <c r="S41" i="14"/>
  <c r="S37" i="14"/>
  <c r="S33" i="14"/>
  <c r="S27" i="14"/>
  <c r="S23" i="14"/>
  <c r="S19" i="14"/>
  <c r="S15" i="14"/>
  <c r="S11" i="14"/>
  <c r="S118" i="14"/>
  <c r="S100" i="14"/>
  <c r="S92" i="14"/>
  <c r="S88" i="14"/>
  <c r="S84" i="14"/>
  <c r="S78" i="14"/>
  <c r="S74" i="14"/>
  <c r="S70" i="14"/>
  <c r="S66" i="14"/>
  <c r="S62" i="14"/>
  <c r="S58" i="14"/>
  <c r="S52" i="14"/>
  <c r="S48" i="14"/>
  <c r="S44" i="14"/>
  <c r="S40" i="14"/>
  <c r="S36" i="14"/>
  <c r="S32" i="14"/>
  <c r="S26" i="14"/>
  <c r="S22" i="14"/>
  <c r="S18" i="14"/>
  <c r="S14" i="14"/>
  <c r="S10" i="14"/>
  <c r="S307" i="14"/>
  <c r="S300" i="14"/>
  <c r="S295" i="14"/>
  <c r="S289" i="14"/>
  <c r="S284" i="14"/>
  <c r="S277" i="14"/>
  <c r="S271" i="14"/>
  <c r="S266" i="14"/>
  <c r="S261" i="14"/>
  <c r="S253" i="14"/>
  <c r="S248" i="14"/>
  <c r="S243" i="14"/>
  <c r="S237" i="14"/>
  <c r="S232" i="14"/>
  <c r="S225" i="14"/>
  <c r="S219" i="14"/>
  <c r="S214" i="14"/>
  <c r="S209" i="14"/>
  <c r="S201" i="14"/>
  <c r="S196" i="14"/>
  <c r="S191" i="14"/>
  <c r="S185" i="14"/>
  <c r="S178" i="14"/>
  <c r="S174" i="14"/>
  <c r="S170" i="14"/>
  <c r="S166" i="14"/>
  <c r="S162" i="14"/>
  <c r="S158" i="14"/>
  <c r="S152" i="14"/>
  <c r="S148" i="14"/>
  <c r="S144" i="14"/>
  <c r="S140" i="14"/>
  <c r="S136" i="14"/>
  <c r="S132" i="14"/>
  <c r="S126" i="14"/>
  <c r="S122" i="14"/>
  <c r="S114" i="14"/>
  <c r="S110" i="14"/>
  <c r="S105" i="14"/>
  <c r="S96" i="14"/>
  <c r="S305" i="14"/>
  <c r="S293" i="14"/>
  <c r="S283" i="14"/>
  <c r="S270" i="14"/>
  <c r="S259" i="14"/>
  <c r="S247" i="14"/>
  <c r="S236" i="14"/>
  <c r="S223" i="14"/>
  <c r="S213" i="14"/>
  <c r="S200" i="14"/>
  <c r="S189" i="14"/>
  <c r="S177" i="14"/>
  <c r="S169" i="14"/>
  <c r="S161" i="14"/>
  <c r="S151" i="14"/>
  <c r="S143" i="14"/>
  <c r="S135" i="14"/>
  <c r="S125" i="14"/>
  <c r="S117" i="14"/>
  <c r="S109" i="14"/>
  <c r="S99" i="14"/>
  <c r="S91" i="14"/>
  <c r="S83" i="14"/>
  <c r="S73" i="14"/>
  <c r="S65" i="14"/>
  <c r="S57" i="14"/>
  <c r="S47" i="14"/>
  <c r="S39" i="14"/>
  <c r="S30" i="14"/>
  <c r="S21" i="14"/>
  <c r="S13" i="14"/>
  <c r="S292" i="14"/>
  <c r="S269" i="14"/>
  <c r="S245" i="14"/>
  <c r="S222" i="14"/>
  <c r="S199" i="14"/>
  <c r="S176" i="14"/>
  <c r="S168" i="14"/>
  <c r="S150" i="14"/>
  <c r="S134" i="14"/>
  <c r="S116" i="14"/>
  <c r="S98" i="14"/>
  <c r="S82" i="14"/>
  <c r="S72" i="14"/>
  <c r="S64" i="14"/>
  <c r="S55" i="14"/>
  <c r="S46" i="14"/>
  <c r="S38" i="14"/>
  <c r="S28" i="14"/>
  <c r="S20" i="14"/>
  <c r="S12" i="14"/>
  <c r="S299" i="14"/>
  <c r="S288" i="14"/>
  <c r="S275" i="14"/>
  <c r="S265" i="14"/>
  <c r="S252" i="14"/>
  <c r="S241" i="14"/>
  <c r="S230" i="14"/>
  <c r="S218" i="14"/>
  <c r="S207" i="14"/>
  <c r="S195" i="14"/>
  <c r="S184" i="14"/>
  <c r="S173" i="14"/>
  <c r="S165" i="14"/>
  <c r="S157" i="14"/>
  <c r="S147" i="14"/>
  <c r="S139" i="14"/>
  <c r="S130" i="14"/>
  <c r="S121" i="14"/>
  <c r="S113" i="14"/>
  <c r="S103" i="14"/>
  <c r="S95" i="14"/>
  <c r="S87" i="14"/>
  <c r="S77" i="14"/>
  <c r="S69" i="14"/>
  <c r="S61" i="14"/>
  <c r="S51" i="14"/>
  <c r="S43" i="14"/>
  <c r="S35" i="14"/>
  <c r="S25" i="14"/>
  <c r="S17" i="14"/>
  <c r="S9" i="14"/>
  <c r="S287" i="14"/>
  <c r="S263" i="14"/>
  <c r="S240" i="14"/>
  <c r="S217" i="14"/>
  <c r="S193" i="14"/>
  <c r="S172" i="14"/>
  <c r="S155" i="14"/>
  <c r="S138" i="14"/>
  <c r="S120" i="14"/>
  <c r="S112" i="14"/>
  <c r="S94" i="14"/>
  <c r="S76" i="14"/>
  <c r="S60" i="14"/>
  <c r="S42" i="14"/>
  <c r="S24" i="14"/>
  <c r="S303" i="14"/>
  <c r="S280" i="14"/>
  <c r="S258" i="14"/>
  <c r="S235" i="14"/>
  <c r="S211" i="14"/>
  <c r="S188" i="14"/>
  <c r="S160" i="14"/>
  <c r="S142" i="14"/>
  <c r="S124" i="14"/>
  <c r="S108" i="14"/>
  <c r="S90" i="14"/>
  <c r="S297" i="14"/>
  <c r="S274" i="14"/>
  <c r="S251" i="14"/>
  <c r="S227" i="14"/>
  <c r="S205" i="14"/>
  <c r="S183" i="14"/>
  <c r="S164" i="14"/>
  <c r="S146" i="14"/>
  <c r="S128" i="14"/>
  <c r="S102" i="14"/>
  <c r="S86" i="14"/>
  <c r="S68" i="14"/>
  <c r="S50" i="14"/>
  <c r="S34" i="14"/>
  <c r="S16" i="14"/>
  <c r="S8" i="14"/>
  <c r="S405" i="13"/>
  <c r="S400" i="13"/>
  <c r="S396" i="13"/>
  <c r="S392" i="13"/>
  <c r="S388" i="13"/>
  <c r="S384" i="13"/>
  <c r="S378" i="13"/>
  <c r="S374" i="13"/>
  <c r="S370" i="13"/>
  <c r="S366" i="13"/>
  <c r="S362" i="13"/>
  <c r="S358" i="13"/>
  <c r="S353" i="13"/>
  <c r="S349" i="13"/>
  <c r="S345" i="13"/>
  <c r="S341" i="13"/>
  <c r="S337" i="13"/>
  <c r="S333" i="13"/>
  <c r="S327" i="13"/>
  <c r="S323" i="13"/>
  <c r="S319" i="13"/>
  <c r="S403" i="13"/>
  <c r="S399" i="13"/>
  <c r="S395" i="13"/>
  <c r="S391" i="13"/>
  <c r="S387" i="13"/>
  <c r="S383" i="13"/>
  <c r="S377" i="13"/>
  <c r="S373" i="13"/>
  <c r="S369" i="13"/>
  <c r="S365" i="13"/>
  <c r="S361" i="13"/>
  <c r="S357" i="13"/>
  <c r="S352" i="13"/>
  <c r="S348" i="13"/>
  <c r="S344" i="13"/>
  <c r="S340" i="13"/>
  <c r="S336" i="13"/>
  <c r="S332" i="13"/>
  <c r="S326" i="13"/>
  <c r="S322" i="13"/>
  <c r="S318" i="13"/>
  <c r="S402" i="13"/>
  <c r="S394" i="13"/>
  <c r="S386" i="13"/>
  <c r="S376" i="13"/>
  <c r="S368" i="13"/>
  <c r="S360" i="13"/>
  <c r="S351" i="13"/>
  <c r="S343" i="13"/>
  <c r="S335" i="13"/>
  <c r="S325" i="13"/>
  <c r="S317" i="13"/>
  <c r="S313" i="13"/>
  <c r="S309" i="13"/>
  <c r="S300" i="13"/>
  <c r="S296" i="13"/>
  <c r="S292" i="13"/>
  <c r="S288" i="13"/>
  <c r="S284" i="13"/>
  <c r="S278" i="13"/>
  <c r="S274" i="13"/>
  <c r="S270" i="13"/>
  <c r="S266" i="13"/>
  <c r="S262" i="13"/>
  <c r="S258" i="13"/>
  <c r="S252" i="13"/>
  <c r="S248" i="13"/>
  <c r="S244" i="13"/>
  <c r="S240" i="13"/>
  <c r="S236" i="13"/>
  <c r="S232" i="13"/>
  <c r="S226" i="13"/>
  <c r="S222" i="13"/>
  <c r="S218" i="13"/>
  <c r="S214" i="13"/>
  <c r="S210" i="13"/>
  <c r="S205" i="13"/>
  <c r="S200" i="13"/>
  <c r="S196" i="13"/>
  <c r="S192" i="13"/>
  <c r="S188" i="13"/>
  <c r="S184" i="13"/>
  <c r="S178" i="13"/>
  <c r="S174" i="13"/>
  <c r="S170" i="13"/>
  <c r="S166" i="13"/>
  <c r="S162" i="13"/>
  <c r="S158" i="13"/>
  <c r="S153" i="13"/>
  <c r="S149" i="13"/>
  <c r="S145" i="13"/>
  <c r="S141" i="13"/>
  <c r="S137" i="13"/>
  <c r="S133" i="13"/>
  <c r="S127" i="13"/>
  <c r="S123" i="13"/>
  <c r="S119" i="13"/>
  <c r="S115" i="13"/>
  <c r="S111" i="13"/>
  <c r="S107" i="13"/>
  <c r="S102" i="13"/>
  <c r="S98" i="13"/>
  <c r="S94" i="13"/>
  <c r="S90" i="13"/>
  <c r="S86" i="13"/>
  <c r="S82" i="13"/>
  <c r="S76" i="13"/>
  <c r="S72" i="13"/>
  <c r="S68" i="13"/>
  <c r="S64" i="13"/>
  <c r="S60" i="13"/>
  <c r="S55" i="13"/>
  <c r="S50" i="13"/>
  <c r="S46" i="13"/>
  <c r="S42" i="13"/>
  <c r="S38" i="13"/>
  <c r="S34" i="13"/>
  <c r="S28" i="13"/>
  <c r="S24" i="13"/>
  <c r="S20" i="13"/>
  <c r="S16" i="13"/>
  <c r="S12" i="13"/>
  <c r="S8" i="13"/>
  <c r="S401" i="13"/>
  <c r="S393" i="13"/>
  <c r="S385" i="13"/>
  <c r="S375" i="13"/>
  <c r="S367" i="13"/>
  <c r="S359" i="13"/>
  <c r="S350" i="13"/>
  <c r="S342" i="13"/>
  <c r="S334" i="13"/>
  <c r="S324" i="13"/>
  <c r="S316" i="13"/>
  <c r="S312" i="13"/>
  <c r="S308" i="13"/>
  <c r="S303" i="13"/>
  <c r="S299" i="13"/>
  <c r="S295" i="13"/>
  <c r="S291" i="13"/>
  <c r="S287" i="13"/>
  <c r="S283" i="13"/>
  <c r="S277" i="13"/>
  <c r="S273" i="13"/>
  <c r="S269" i="13"/>
  <c r="S265" i="13"/>
  <c r="S261" i="13"/>
  <c r="S257" i="13"/>
  <c r="S251" i="13"/>
  <c r="S247" i="13"/>
  <c r="S243" i="13"/>
  <c r="S239" i="13"/>
  <c r="S235" i="13"/>
  <c r="S230" i="13"/>
  <c r="S225" i="13"/>
  <c r="S221" i="13"/>
  <c r="S217" i="13"/>
  <c r="S213" i="13"/>
  <c r="S209" i="13"/>
  <c r="S203" i="13"/>
  <c r="S199" i="13"/>
  <c r="S195" i="13"/>
  <c r="S191" i="13"/>
  <c r="S187" i="13"/>
  <c r="S183" i="13"/>
  <c r="S177" i="13"/>
  <c r="S173" i="13"/>
  <c r="S169" i="13"/>
  <c r="S165" i="13"/>
  <c r="S161" i="13"/>
  <c r="S157" i="13"/>
  <c r="S152" i="13"/>
  <c r="S148" i="13"/>
  <c r="S144" i="13"/>
  <c r="S140" i="13"/>
  <c r="S136" i="13"/>
  <c r="S398" i="13"/>
  <c r="S382" i="13"/>
  <c r="S364" i="13"/>
  <c r="S347" i="13"/>
  <c r="S330" i="13"/>
  <c r="S315" i="13"/>
  <c r="S307" i="13"/>
  <c r="S298" i="13"/>
  <c r="S290" i="13"/>
  <c r="S282" i="13"/>
  <c r="S272" i="13"/>
  <c r="S264" i="13"/>
  <c r="S255" i="13"/>
  <c r="S246" i="13"/>
  <c r="S238" i="13"/>
  <c r="S228" i="13"/>
  <c r="S220" i="13"/>
  <c r="S212" i="13"/>
  <c r="S202" i="13"/>
  <c r="S194" i="13"/>
  <c r="S186" i="13"/>
  <c r="S176" i="13"/>
  <c r="S168" i="13"/>
  <c r="S160" i="13"/>
  <c r="S151" i="13"/>
  <c r="S143" i="13"/>
  <c r="S135" i="13"/>
  <c r="S128" i="13"/>
  <c r="S122" i="13"/>
  <c r="S117" i="13"/>
  <c r="S112" i="13"/>
  <c r="S105" i="13"/>
  <c r="S100" i="13"/>
  <c r="S95" i="13"/>
  <c r="S89" i="13"/>
  <c r="S84" i="13"/>
  <c r="S77" i="13"/>
  <c r="S71" i="13"/>
  <c r="S66" i="13"/>
  <c r="S61" i="13"/>
  <c r="S53" i="13"/>
  <c r="S48" i="13"/>
  <c r="S43" i="13"/>
  <c r="S37" i="13"/>
  <c r="S32" i="13"/>
  <c r="S25" i="13"/>
  <c r="S19" i="13"/>
  <c r="S14" i="13"/>
  <c r="S9" i="13"/>
  <c r="S397" i="13"/>
  <c r="S380" i="13"/>
  <c r="S363" i="13"/>
  <c r="S346" i="13"/>
  <c r="S328" i="13"/>
  <c r="S314" i="13"/>
  <c r="S305" i="13"/>
  <c r="S297" i="13"/>
  <c r="S289" i="13"/>
  <c r="S280" i="13"/>
  <c r="S271" i="13"/>
  <c r="S263" i="13"/>
  <c r="S253" i="13"/>
  <c r="S245" i="13"/>
  <c r="S237" i="13"/>
  <c r="S227" i="13"/>
  <c r="S219" i="13"/>
  <c r="S211" i="13"/>
  <c r="S201" i="13"/>
  <c r="S193" i="13"/>
  <c r="S185" i="13"/>
  <c r="S175" i="13"/>
  <c r="S167" i="13"/>
  <c r="S159" i="13"/>
  <c r="S150" i="13"/>
  <c r="S142" i="13"/>
  <c r="S134" i="13"/>
  <c r="S126" i="13"/>
  <c r="S121" i="13"/>
  <c r="S116" i="13"/>
  <c r="S110" i="13"/>
  <c r="S99" i="13"/>
  <c r="S93" i="13"/>
  <c r="S88" i="13"/>
  <c r="S83" i="13"/>
  <c r="S75" i="13"/>
  <c r="S70" i="13"/>
  <c r="S65" i="13"/>
  <c r="S59" i="13"/>
  <c r="S52" i="13"/>
  <c r="S47" i="13"/>
  <c r="S41" i="13"/>
  <c r="S36" i="13"/>
  <c r="S30" i="13"/>
  <c r="S23" i="13"/>
  <c r="S18" i="13"/>
  <c r="S13" i="13"/>
  <c r="S390" i="13"/>
  <c r="S321" i="13"/>
  <c r="S302" i="13"/>
  <c r="S286" i="13"/>
  <c r="S268" i="13"/>
  <c r="S250" i="13"/>
  <c r="S234" i="13"/>
  <c r="S216" i="13"/>
  <c r="S198" i="13"/>
  <c r="S182" i="13"/>
  <c r="S164" i="13"/>
  <c r="S147" i="13"/>
  <c r="S132" i="13"/>
  <c r="S120" i="13"/>
  <c r="S109" i="13"/>
  <c r="S97" i="13"/>
  <c r="S87" i="13"/>
  <c r="S74" i="13"/>
  <c r="S63" i="13"/>
  <c r="S51" i="13"/>
  <c r="S40" i="13"/>
  <c r="S27" i="13"/>
  <c r="S17" i="13"/>
  <c r="S389" i="13"/>
  <c r="S355" i="13"/>
  <c r="S320" i="13"/>
  <c r="S301" i="13"/>
  <c r="S285" i="13"/>
  <c r="S267" i="13"/>
  <c r="S233" i="13"/>
  <c r="S215" i="13"/>
  <c r="S197" i="13"/>
  <c r="S163" i="13"/>
  <c r="S130" i="13"/>
  <c r="S108" i="13"/>
  <c r="S85" i="13"/>
  <c r="S62" i="13"/>
  <c r="S39" i="13"/>
  <c r="S15" i="13"/>
  <c r="S372" i="13"/>
  <c r="S339" i="13"/>
  <c r="S311" i="13"/>
  <c r="S294" i="13"/>
  <c r="S276" i="13"/>
  <c r="S260" i="13"/>
  <c r="S242" i="13"/>
  <c r="S224" i="13"/>
  <c r="S208" i="13"/>
  <c r="S190" i="13"/>
  <c r="S172" i="13"/>
  <c r="S139" i="13"/>
  <c r="S125" i="13"/>
  <c r="S114" i="13"/>
  <c r="S103" i="13"/>
  <c r="S92" i="13"/>
  <c r="S80" i="13"/>
  <c r="S69" i="13"/>
  <c r="S58" i="13"/>
  <c r="S45" i="13"/>
  <c r="S35" i="13"/>
  <c r="S22" i="13"/>
  <c r="S11" i="13"/>
  <c r="S407" i="13"/>
  <c r="S338" i="13"/>
  <c r="S293" i="13"/>
  <c r="S259" i="13"/>
  <c r="S223" i="13"/>
  <c r="S189" i="13"/>
  <c r="S155" i="13"/>
  <c r="S124" i="13"/>
  <c r="S101" i="13"/>
  <c r="S78" i="13"/>
  <c r="S57" i="13"/>
  <c r="S33" i="13"/>
  <c r="S10" i="13"/>
  <c r="S249" i="13"/>
  <c r="S180" i="13"/>
  <c r="S146" i="13"/>
  <c r="S118" i="13"/>
  <c r="S96" i="13"/>
  <c r="S73" i="13"/>
  <c r="S49" i="13"/>
  <c r="S26" i="13"/>
  <c r="S371" i="13"/>
  <c r="S310" i="13"/>
  <c r="S275" i="13"/>
  <c r="S241" i="13"/>
  <c r="S207" i="13"/>
  <c r="S171" i="13"/>
  <c r="S138" i="13"/>
  <c r="S113" i="13"/>
  <c r="S91" i="13"/>
  <c r="S67" i="13"/>
  <c r="S44" i="13"/>
  <c r="S21" i="13"/>
  <c r="S82" i="10"/>
  <c r="S76" i="10"/>
  <c r="S72" i="10"/>
  <c r="S68" i="10"/>
  <c r="S64" i="10"/>
  <c r="S60" i="10"/>
  <c r="S55" i="10"/>
  <c r="S50" i="10"/>
  <c r="S46" i="10"/>
  <c r="S42" i="10"/>
  <c r="S38" i="10"/>
  <c r="S34" i="10"/>
  <c r="S80" i="10"/>
  <c r="S75" i="10"/>
  <c r="S71" i="10"/>
  <c r="S67" i="10"/>
  <c r="S63" i="10"/>
  <c r="S59" i="10"/>
  <c r="S53" i="10"/>
  <c r="S49" i="10"/>
  <c r="S45" i="10"/>
  <c r="S41" i="10"/>
  <c r="S78" i="10"/>
  <c r="S70" i="10"/>
  <c r="S62" i="10"/>
  <c r="S52" i="10"/>
  <c r="S44" i="10"/>
  <c r="S37" i="10"/>
  <c r="S32" i="10"/>
  <c r="S77" i="10"/>
  <c r="S69" i="10"/>
  <c r="S61" i="10"/>
  <c r="S51" i="10"/>
  <c r="S43" i="10"/>
  <c r="S36" i="10"/>
  <c r="S74" i="10"/>
  <c r="S58" i="10"/>
  <c r="S48" i="10"/>
  <c r="S35" i="10"/>
  <c r="S73" i="10"/>
  <c r="S57" i="10"/>
  <c r="S39" i="10"/>
  <c r="S66" i="10"/>
  <c r="S40" i="10"/>
  <c r="S65" i="10"/>
  <c r="S47" i="10"/>
  <c r="S33" i="10"/>
  <c r="S14" i="10"/>
  <c r="S30" i="10"/>
  <c r="S26" i="10"/>
  <c r="S22" i="10"/>
  <c r="S27" i="10"/>
  <c r="S12" i="10"/>
  <c r="S28" i="10"/>
  <c r="S15" i="10"/>
  <c r="S9" i="10"/>
  <c r="S25" i="10"/>
  <c r="S10" i="10"/>
  <c r="S16" i="10"/>
  <c r="S23" i="10"/>
  <c r="S13" i="10"/>
  <c r="S18" i="10"/>
  <c r="S24" i="10"/>
  <c r="S11" i="10"/>
  <c r="S20" i="10"/>
  <c r="S17" i="10"/>
  <c r="S19" i="10"/>
  <c r="S8" i="10"/>
  <c r="S21" i="10"/>
  <c r="D3" i="8"/>
  <c r="C3" i="8"/>
  <c r="B3" i="8"/>
  <c r="D2" i="8"/>
  <c r="C2" i="8"/>
  <c r="B2" i="8"/>
  <c r="D1" i="8"/>
  <c r="B1" i="8"/>
  <c r="D3" i="1"/>
  <c r="C3" i="1"/>
  <c r="B3" i="1"/>
  <c r="D2" i="1"/>
  <c r="C2" i="1"/>
  <c r="B2" i="1"/>
  <c r="D1" i="1"/>
  <c r="B1" i="1"/>
  <c r="D3" i="5"/>
  <c r="C3" i="5"/>
  <c r="B3" i="5"/>
  <c r="D2" i="5"/>
  <c r="C2" i="5"/>
  <c r="B2" i="5"/>
  <c r="D1" i="5"/>
  <c r="B1" i="5"/>
  <c r="F3" i="11"/>
  <c r="E3" i="11"/>
  <c r="D3" i="11"/>
  <c r="C3" i="11"/>
  <c r="B3" i="11"/>
  <c r="F2" i="11"/>
  <c r="E2" i="11"/>
  <c r="D2" i="11"/>
  <c r="C2" i="11"/>
  <c r="B2" i="11"/>
  <c r="B1" i="11"/>
  <c r="F3" i="13"/>
  <c r="E3" i="13"/>
  <c r="D3" i="13"/>
  <c r="C3" i="13"/>
  <c r="B3" i="13"/>
  <c r="F2" i="13"/>
  <c r="E2" i="13"/>
  <c r="D2" i="13"/>
  <c r="C2" i="13"/>
  <c r="B2" i="13"/>
  <c r="B1" i="13"/>
  <c r="F3" i="14"/>
  <c r="E3" i="14"/>
  <c r="D3" i="14"/>
  <c r="C3" i="14"/>
  <c r="B3" i="14"/>
  <c r="F2" i="14"/>
  <c r="E2" i="14"/>
  <c r="D2" i="14"/>
  <c r="C2" i="14"/>
  <c r="B2" i="14"/>
  <c r="B1" i="14"/>
  <c r="F3" i="10"/>
  <c r="E3" i="10"/>
  <c r="D3" i="10"/>
  <c r="C3" i="10"/>
  <c r="B3" i="10"/>
  <c r="F2" i="10"/>
  <c r="E2" i="10"/>
  <c r="D2" i="10"/>
  <c r="C2" i="10"/>
  <c r="B2" i="10"/>
  <c r="B1" i="10"/>
  <c r="D3" i="7"/>
  <c r="C3" i="7"/>
  <c r="B3" i="7"/>
  <c r="D2" i="7"/>
  <c r="C2" i="7"/>
  <c r="B2" i="7"/>
  <c r="D1" i="7"/>
  <c r="B1" i="7"/>
  <c r="B3" i="2"/>
  <c r="D2" i="2"/>
  <c r="C2" i="2"/>
  <c r="B2" i="2"/>
  <c r="D1" i="2"/>
  <c r="B1" i="2"/>
  <c r="D1" i="3"/>
  <c r="D3" i="3"/>
  <c r="C3" i="3"/>
  <c r="B3" i="3"/>
  <c r="D2" i="3"/>
  <c r="C2" i="3"/>
  <c r="B2" i="3"/>
  <c r="B1" i="3"/>
  <c r="Q270" i="11"/>
  <c r="P270" i="11"/>
  <c r="P70" i="10" s="1"/>
  <c r="O270" i="11"/>
  <c r="Q269" i="11"/>
  <c r="P269" i="11"/>
  <c r="P69" i="10" s="1"/>
  <c r="P75" i="10" s="1"/>
  <c r="O269" i="11"/>
  <c r="R269" i="11" s="1"/>
  <c r="Q268" i="11"/>
  <c r="Q68" i="10" s="1"/>
  <c r="P268" i="11"/>
  <c r="P68" i="10" s="1"/>
  <c r="O268" i="11"/>
  <c r="R268" i="11" s="1"/>
  <c r="Q267" i="11"/>
  <c r="Q67" i="10" s="1"/>
  <c r="Q76" i="10" s="1"/>
  <c r="P267" i="11"/>
  <c r="P67" i="10" s="1"/>
  <c r="P76" i="10" s="1"/>
  <c r="O267" i="11"/>
  <c r="Q266" i="11"/>
  <c r="Q66" i="10" s="1"/>
  <c r="P266" i="11"/>
  <c r="P66" i="10" s="1"/>
  <c r="O266" i="11"/>
  <c r="R266" i="11" s="1"/>
  <c r="M270" i="11"/>
  <c r="L270" i="11"/>
  <c r="L70" i="10" s="1"/>
  <c r="K270" i="11"/>
  <c r="M269" i="11"/>
  <c r="M69" i="10" s="1"/>
  <c r="M75" i="10" s="1"/>
  <c r="L269" i="11"/>
  <c r="K269" i="11"/>
  <c r="N269" i="11" s="1"/>
  <c r="M268" i="11"/>
  <c r="M68" i="10" s="1"/>
  <c r="L268" i="11"/>
  <c r="L68" i="10" s="1"/>
  <c r="K268" i="11"/>
  <c r="M267" i="11"/>
  <c r="M67" i="10" s="1"/>
  <c r="M76" i="10" s="1"/>
  <c r="L267" i="11"/>
  <c r="L276" i="11" s="1"/>
  <c r="K267" i="11"/>
  <c r="N267" i="11" s="1"/>
  <c r="M266" i="11"/>
  <c r="L266" i="11"/>
  <c r="L66" i="10" s="1"/>
  <c r="K266" i="11"/>
  <c r="N266" i="11" s="1"/>
  <c r="Q264" i="11"/>
  <c r="P264" i="11"/>
  <c r="O264" i="11"/>
  <c r="R264" i="11" s="1"/>
  <c r="Q263" i="11"/>
  <c r="Q63" i="10" s="1"/>
  <c r="Q74" i="10" s="1"/>
  <c r="P263" i="11"/>
  <c r="P63" i="10" s="1"/>
  <c r="P74" i="10" s="1"/>
  <c r="O263" i="11"/>
  <c r="Q262" i="11"/>
  <c r="Q62" i="10" s="1"/>
  <c r="P262" i="11"/>
  <c r="P62" i="10" s="1"/>
  <c r="O262" i="11"/>
  <c r="Q261" i="11"/>
  <c r="Q272" i="11" s="1"/>
  <c r="P261" i="11"/>
  <c r="P61" i="10" s="1"/>
  <c r="P72" i="10" s="1"/>
  <c r="O261" i="11"/>
  <c r="R261" i="11" s="1"/>
  <c r="Q260" i="11"/>
  <c r="Q60" i="10" s="1"/>
  <c r="Q71" i="10" s="1"/>
  <c r="P260" i="11"/>
  <c r="O260" i="11"/>
  <c r="R260" i="11" s="1"/>
  <c r="M264" i="11"/>
  <c r="L264" i="11"/>
  <c r="K264" i="11"/>
  <c r="M263" i="11"/>
  <c r="M274" i="11" s="1"/>
  <c r="L263" i="11"/>
  <c r="L63" i="10" s="1"/>
  <c r="L74" i="10" s="1"/>
  <c r="K263" i="11"/>
  <c r="M262" i="11"/>
  <c r="L262" i="11"/>
  <c r="L62" i="10" s="1"/>
  <c r="K262" i="11"/>
  <c r="M261" i="11"/>
  <c r="M61" i="10" s="1"/>
  <c r="M72" i="10" s="1"/>
  <c r="L261" i="11"/>
  <c r="L272" i="11" s="1"/>
  <c r="K261" i="11"/>
  <c r="N261" i="11" s="1"/>
  <c r="M260" i="11"/>
  <c r="M60" i="10" s="1"/>
  <c r="L260" i="11"/>
  <c r="L60" i="10" s="1"/>
  <c r="L71" i="10" s="1"/>
  <c r="K260" i="11"/>
  <c r="I270" i="11"/>
  <c r="H270" i="11"/>
  <c r="H70" i="10" s="1"/>
  <c r="G270" i="11"/>
  <c r="I269" i="11"/>
  <c r="H269" i="11"/>
  <c r="H69" i="10" s="1"/>
  <c r="H75" i="10" s="1"/>
  <c r="G269" i="11"/>
  <c r="I268" i="11"/>
  <c r="I68" i="10" s="1"/>
  <c r="H268" i="11"/>
  <c r="G268" i="11"/>
  <c r="J268" i="11" s="1"/>
  <c r="I267" i="11"/>
  <c r="I67" i="10" s="1"/>
  <c r="I76" i="10" s="1"/>
  <c r="H267" i="11"/>
  <c r="H67" i="10" s="1"/>
  <c r="H76" i="10" s="1"/>
  <c r="G267" i="11"/>
  <c r="I266" i="11"/>
  <c r="I66" i="10" s="1"/>
  <c r="H266" i="11"/>
  <c r="H66" i="10" s="1"/>
  <c r="G266" i="11"/>
  <c r="I264" i="11"/>
  <c r="H264" i="11"/>
  <c r="G264" i="11"/>
  <c r="I263" i="11"/>
  <c r="I63" i="10" s="1"/>
  <c r="I74" i="10" s="1"/>
  <c r="H263" i="11"/>
  <c r="H274" i="11" s="1"/>
  <c r="G263" i="11"/>
  <c r="J263" i="11" s="1"/>
  <c r="I262" i="11"/>
  <c r="I62" i="10" s="1"/>
  <c r="H262" i="11"/>
  <c r="H62" i="10" s="1"/>
  <c r="G262" i="11"/>
  <c r="I261" i="11"/>
  <c r="I61" i="10" s="1"/>
  <c r="I72" i="10" s="1"/>
  <c r="H261" i="11"/>
  <c r="H61" i="10" s="1"/>
  <c r="G261" i="11"/>
  <c r="J261" i="11" s="1"/>
  <c r="I260" i="11"/>
  <c r="H260" i="11"/>
  <c r="H60" i="10" s="1"/>
  <c r="G260" i="11"/>
  <c r="E270" i="11"/>
  <c r="D270" i="11"/>
  <c r="C270" i="11"/>
  <c r="E269" i="11"/>
  <c r="E69" i="10" s="1"/>
  <c r="E75" i="10" s="1"/>
  <c r="D269" i="11"/>
  <c r="D275" i="11" s="1"/>
  <c r="C269" i="11"/>
  <c r="E268" i="11"/>
  <c r="E68" i="10" s="1"/>
  <c r="D268" i="11"/>
  <c r="D68" i="10" s="1"/>
  <c r="C268" i="11"/>
  <c r="E267" i="11"/>
  <c r="D267" i="11"/>
  <c r="D67" i="10" s="1"/>
  <c r="D76" i="10" s="1"/>
  <c r="C267" i="11"/>
  <c r="E266" i="11"/>
  <c r="E66" i="10" s="1"/>
  <c r="D266" i="11"/>
  <c r="C266" i="11"/>
  <c r="E264" i="11"/>
  <c r="D264" i="11"/>
  <c r="C264" i="11"/>
  <c r="E263" i="11"/>
  <c r="E274" i="11" s="1"/>
  <c r="D263" i="11"/>
  <c r="D63" i="10" s="1"/>
  <c r="D74" i="10" s="1"/>
  <c r="C263" i="11"/>
  <c r="E262" i="11"/>
  <c r="D262" i="11"/>
  <c r="D62" i="10" s="1"/>
  <c r="C262" i="11"/>
  <c r="E261" i="11"/>
  <c r="E61" i="10" s="1"/>
  <c r="E72" i="10" s="1"/>
  <c r="D261" i="11"/>
  <c r="D272" i="11" s="1"/>
  <c r="C261" i="11"/>
  <c r="E260" i="11"/>
  <c r="E60" i="10" s="1"/>
  <c r="D260" i="11"/>
  <c r="D60" i="10" s="1"/>
  <c r="C260" i="11"/>
  <c r="P276" i="11"/>
  <c r="M276" i="11"/>
  <c r="D276" i="11"/>
  <c r="P275" i="11"/>
  <c r="K275" i="11"/>
  <c r="H275" i="11"/>
  <c r="G275" i="11"/>
  <c r="G274" i="11"/>
  <c r="P272" i="11"/>
  <c r="M272" i="11"/>
  <c r="I272" i="11"/>
  <c r="L271" i="11"/>
  <c r="Q32" i="14"/>
  <c r="P32" i="14"/>
  <c r="O32" i="14"/>
  <c r="M32" i="14"/>
  <c r="L32" i="14"/>
  <c r="K32" i="14"/>
  <c r="I32" i="14"/>
  <c r="H32" i="14"/>
  <c r="G32" i="14"/>
  <c r="E32" i="14"/>
  <c r="D32" i="14"/>
  <c r="C32" i="14"/>
  <c r="Q395" i="13"/>
  <c r="P395" i="13"/>
  <c r="P45" i="10" s="1"/>
  <c r="O395" i="13"/>
  <c r="Q394" i="13"/>
  <c r="Q44" i="10" s="1"/>
  <c r="Q50" i="10" s="1"/>
  <c r="P394" i="13"/>
  <c r="P44" i="10" s="1"/>
  <c r="P50" i="10" s="1"/>
  <c r="O394" i="13"/>
  <c r="Q393" i="13"/>
  <c r="Q43" i="10" s="1"/>
  <c r="P393" i="13"/>
  <c r="P43" i="10" s="1"/>
  <c r="O393" i="13"/>
  <c r="R393" i="13" s="1"/>
  <c r="Q392" i="13"/>
  <c r="Q42" i="10" s="1"/>
  <c r="Q51" i="10" s="1"/>
  <c r="P392" i="13"/>
  <c r="P42" i="10" s="1"/>
  <c r="P51" i="10" s="1"/>
  <c r="O392" i="13"/>
  <c r="R392" i="13" s="1"/>
  <c r="Q391" i="13"/>
  <c r="Q41" i="10" s="1"/>
  <c r="P391" i="13"/>
  <c r="P41" i="10" s="1"/>
  <c r="O391" i="13"/>
  <c r="Q389" i="13"/>
  <c r="P389" i="13"/>
  <c r="P402" i="13" s="1"/>
  <c r="O389" i="13"/>
  <c r="Q388" i="13"/>
  <c r="Q399" i="13" s="1"/>
  <c r="P388" i="13"/>
  <c r="P38" i="10" s="1"/>
  <c r="P49" i="10" s="1"/>
  <c r="O388" i="13"/>
  <c r="R388" i="13" s="1"/>
  <c r="Q387" i="13"/>
  <c r="Q37" i="10" s="1"/>
  <c r="P387" i="13"/>
  <c r="P37" i="10" s="1"/>
  <c r="O387" i="13"/>
  <c r="R387" i="13" s="1"/>
  <c r="Q386" i="13"/>
  <c r="Q36" i="10" s="1"/>
  <c r="Q47" i="10" s="1"/>
  <c r="P386" i="13"/>
  <c r="P36" i="10" s="1"/>
  <c r="P47" i="10" s="1"/>
  <c r="O386" i="13"/>
  <c r="Q385" i="13"/>
  <c r="Q35" i="10" s="1"/>
  <c r="P385" i="13"/>
  <c r="O385" i="13"/>
  <c r="M395" i="13"/>
  <c r="L395" i="13"/>
  <c r="L45" i="10" s="1"/>
  <c r="K395" i="13"/>
  <c r="N395" i="13" s="1"/>
  <c r="M394" i="13"/>
  <c r="M44" i="10" s="1"/>
  <c r="M50" i="10" s="1"/>
  <c r="L394" i="13"/>
  <c r="L44" i="10" s="1"/>
  <c r="L50" i="10" s="1"/>
  <c r="K394" i="13"/>
  <c r="N394" i="13" s="1"/>
  <c r="M393" i="13"/>
  <c r="L393" i="13"/>
  <c r="L43" i="10" s="1"/>
  <c r="K393" i="13"/>
  <c r="M392" i="13"/>
  <c r="M42" i="10" s="1"/>
  <c r="M51" i="10" s="1"/>
  <c r="L392" i="13"/>
  <c r="K392" i="13"/>
  <c r="M391" i="13"/>
  <c r="M41" i="10" s="1"/>
  <c r="L391" i="13"/>
  <c r="L41" i="10" s="1"/>
  <c r="K391" i="13"/>
  <c r="M389" i="13"/>
  <c r="L389" i="13"/>
  <c r="K389" i="13"/>
  <c r="N389" i="13" s="1"/>
  <c r="M388" i="13"/>
  <c r="M399" i="13" s="1"/>
  <c r="L388" i="13"/>
  <c r="L38" i="10" s="1"/>
  <c r="L49" i="10" s="1"/>
  <c r="K388" i="13"/>
  <c r="M387" i="13"/>
  <c r="M37" i="10" s="1"/>
  <c r="L387" i="13"/>
  <c r="K387" i="13"/>
  <c r="M386" i="13"/>
  <c r="M397" i="13" s="1"/>
  <c r="L386" i="13"/>
  <c r="L36" i="10" s="1"/>
  <c r="L47" i="10" s="1"/>
  <c r="K386" i="13"/>
  <c r="M385" i="13"/>
  <c r="M35" i="10" s="1"/>
  <c r="L385" i="13"/>
  <c r="L35" i="10" s="1"/>
  <c r="K385" i="13"/>
  <c r="N385" i="13" s="1"/>
  <c r="I395" i="13"/>
  <c r="H395" i="13"/>
  <c r="H45" i="10" s="1"/>
  <c r="G395" i="13"/>
  <c r="I394" i="13"/>
  <c r="I44" i="10" s="1"/>
  <c r="I50" i="10" s="1"/>
  <c r="H394" i="13"/>
  <c r="H400" i="13" s="1"/>
  <c r="G394" i="13"/>
  <c r="I393" i="13"/>
  <c r="I43" i="10" s="1"/>
  <c r="H393" i="13"/>
  <c r="H43" i="10" s="1"/>
  <c r="G393" i="13"/>
  <c r="I392" i="13"/>
  <c r="I42" i="10" s="1"/>
  <c r="I51" i="10" s="1"/>
  <c r="H392" i="13"/>
  <c r="H42" i="10" s="1"/>
  <c r="H51" i="10" s="1"/>
  <c r="G392" i="13"/>
  <c r="J392" i="13" s="1"/>
  <c r="I391" i="13"/>
  <c r="I41" i="10" s="1"/>
  <c r="H391" i="13"/>
  <c r="H41" i="10" s="1"/>
  <c r="G391" i="13"/>
  <c r="I389" i="13"/>
  <c r="H389" i="13"/>
  <c r="G389" i="13"/>
  <c r="I388" i="13"/>
  <c r="I399" i="13" s="1"/>
  <c r="H388" i="13"/>
  <c r="H38" i="10" s="1"/>
  <c r="H49" i="10" s="1"/>
  <c r="G388" i="13"/>
  <c r="I387" i="13"/>
  <c r="I37" i="10" s="1"/>
  <c r="H387" i="13"/>
  <c r="H37" i="10" s="1"/>
  <c r="G387" i="13"/>
  <c r="J387" i="13" s="1"/>
  <c r="I386" i="13"/>
  <c r="I36" i="10" s="1"/>
  <c r="I47" i="10" s="1"/>
  <c r="H386" i="13"/>
  <c r="H36" i="10" s="1"/>
  <c r="H47" i="10" s="1"/>
  <c r="G386" i="13"/>
  <c r="J386" i="13" s="1"/>
  <c r="I385" i="13"/>
  <c r="H385" i="13"/>
  <c r="H35" i="10" s="1"/>
  <c r="G385" i="13"/>
  <c r="E395" i="13"/>
  <c r="D395" i="13"/>
  <c r="D45" i="10" s="1"/>
  <c r="C395" i="13"/>
  <c r="E394" i="13"/>
  <c r="E44" i="10" s="1"/>
  <c r="E50" i="10" s="1"/>
  <c r="D394" i="13"/>
  <c r="D400" i="13" s="1"/>
  <c r="C394" i="13"/>
  <c r="E393" i="13"/>
  <c r="E43" i="10" s="1"/>
  <c r="D393" i="13"/>
  <c r="D43" i="10" s="1"/>
  <c r="C393" i="13"/>
  <c r="E392" i="13"/>
  <c r="E401" i="13" s="1"/>
  <c r="D392" i="13"/>
  <c r="D42" i="10" s="1"/>
  <c r="D51" i="10" s="1"/>
  <c r="C392" i="13"/>
  <c r="E391" i="13"/>
  <c r="E41" i="10" s="1"/>
  <c r="D391" i="13"/>
  <c r="D41" i="10" s="1"/>
  <c r="C391" i="13"/>
  <c r="E389" i="13"/>
  <c r="D389" i="13"/>
  <c r="C389" i="13"/>
  <c r="F389" i="13" s="1"/>
  <c r="E388" i="13"/>
  <c r="E38" i="10" s="1"/>
  <c r="E49" i="10" s="1"/>
  <c r="D388" i="13"/>
  <c r="D399" i="13" s="1"/>
  <c r="C388" i="13"/>
  <c r="E387" i="13"/>
  <c r="D387" i="13"/>
  <c r="D37" i="10" s="1"/>
  <c r="C387" i="13"/>
  <c r="E386" i="13"/>
  <c r="E36" i="10" s="1"/>
  <c r="E47" i="10" s="1"/>
  <c r="D386" i="13"/>
  <c r="C386" i="13"/>
  <c r="E385" i="13"/>
  <c r="E35" i="10" s="1"/>
  <c r="D385" i="13"/>
  <c r="D35" i="10" s="1"/>
  <c r="C385" i="13"/>
  <c r="F385" i="13" s="1"/>
  <c r="P20" i="10"/>
  <c r="O20" i="10"/>
  <c r="Q294" i="14"/>
  <c r="Q300" i="14" s="1"/>
  <c r="P294" i="14"/>
  <c r="P19" i="10" s="1"/>
  <c r="O294" i="14"/>
  <c r="Q293" i="14"/>
  <c r="Q18" i="10" s="1"/>
  <c r="P293" i="14"/>
  <c r="P18" i="10" s="1"/>
  <c r="O293" i="14"/>
  <c r="R293" i="14" s="1"/>
  <c r="Q292" i="14"/>
  <c r="Q17" i="10" s="1"/>
  <c r="Q26" i="10" s="1"/>
  <c r="P292" i="14"/>
  <c r="P17" i="10" s="1"/>
  <c r="P26" i="10" s="1"/>
  <c r="O292" i="14"/>
  <c r="R292" i="14" s="1"/>
  <c r="Q291" i="14"/>
  <c r="P291" i="14"/>
  <c r="P16" i="10" s="1"/>
  <c r="O291" i="14"/>
  <c r="R291" i="14" s="1"/>
  <c r="L20" i="10"/>
  <c r="K20" i="10"/>
  <c r="M294" i="14"/>
  <c r="M19" i="10" s="1"/>
  <c r="M25" i="10" s="1"/>
  <c r="L294" i="14"/>
  <c r="L300" i="14" s="1"/>
  <c r="K294" i="14"/>
  <c r="M293" i="14"/>
  <c r="M18" i="10" s="1"/>
  <c r="L293" i="14"/>
  <c r="L18" i="10" s="1"/>
  <c r="K293" i="14"/>
  <c r="M292" i="14"/>
  <c r="M301" i="14" s="1"/>
  <c r="L292" i="14"/>
  <c r="L17" i="10" s="1"/>
  <c r="L26" i="10" s="1"/>
  <c r="K292" i="14"/>
  <c r="N292" i="14" s="1"/>
  <c r="M291" i="14"/>
  <c r="L291" i="14"/>
  <c r="L16" i="10" s="1"/>
  <c r="K291" i="14"/>
  <c r="N291" i="14" s="1"/>
  <c r="I20" i="10"/>
  <c r="H20" i="10"/>
  <c r="I294" i="14"/>
  <c r="I19" i="10" s="1"/>
  <c r="I25" i="10" s="1"/>
  <c r="H294" i="14"/>
  <c r="H19" i="10" s="1"/>
  <c r="G294" i="14"/>
  <c r="I293" i="14"/>
  <c r="H293" i="14"/>
  <c r="H18" i="10" s="1"/>
  <c r="G293" i="14"/>
  <c r="J293" i="14" s="1"/>
  <c r="I292" i="14"/>
  <c r="I301" i="14" s="1"/>
  <c r="H292" i="14"/>
  <c r="H301" i="14" s="1"/>
  <c r="G292" i="14"/>
  <c r="I291" i="14"/>
  <c r="I16" i="10" s="1"/>
  <c r="H291" i="14"/>
  <c r="H16" i="10" s="1"/>
  <c r="G291" i="14"/>
  <c r="E20" i="10"/>
  <c r="D20" i="10"/>
  <c r="E294" i="14"/>
  <c r="D294" i="14"/>
  <c r="D19" i="10" s="1"/>
  <c r="D25" i="10" s="1"/>
  <c r="C294" i="14"/>
  <c r="E293" i="14"/>
  <c r="D293" i="14"/>
  <c r="C293" i="14"/>
  <c r="E292" i="14"/>
  <c r="E17" i="10" s="1"/>
  <c r="E26" i="10" s="1"/>
  <c r="D292" i="14"/>
  <c r="C292" i="14"/>
  <c r="E291" i="14"/>
  <c r="E16" i="10" s="1"/>
  <c r="D291" i="14"/>
  <c r="D16" i="10" s="1"/>
  <c r="C291" i="14"/>
  <c r="Q289" i="14"/>
  <c r="P289" i="14"/>
  <c r="O289" i="14"/>
  <c r="R289" i="14" s="1"/>
  <c r="Q288" i="14"/>
  <c r="Q299" i="14" s="1"/>
  <c r="P288" i="14"/>
  <c r="P299" i="14" s="1"/>
  <c r="O288" i="14"/>
  <c r="R288" i="14" s="1"/>
  <c r="Q287" i="14"/>
  <c r="Q12" i="10" s="1"/>
  <c r="Q23" i="10" s="1"/>
  <c r="P287" i="14"/>
  <c r="O287" i="14"/>
  <c r="R287" i="14" s="1"/>
  <c r="Q286" i="14"/>
  <c r="Q11" i="10" s="1"/>
  <c r="Q22" i="10" s="1"/>
  <c r="P286" i="14"/>
  <c r="P11" i="10" s="1"/>
  <c r="P22" i="10" s="1"/>
  <c r="O286" i="14"/>
  <c r="Q285" i="14"/>
  <c r="P285" i="14"/>
  <c r="P10" i="10" s="1"/>
  <c r="O285" i="14"/>
  <c r="R285" i="14" s="1"/>
  <c r="M289" i="14"/>
  <c r="L289" i="14"/>
  <c r="K289" i="14"/>
  <c r="N289" i="14" s="1"/>
  <c r="M288" i="14"/>
  <c r="M13" i="10" s="1"/>
  <c r="M24" i="10" s="1"/>
  <c r="L288" i="14"/>
  <c r="L299" i="14" s="1"/>
  <c r="K288" i="14"/>
  <c r="M287" i="14"/>
  <c r="M12" i="10" s="1"/>
  <c r="L287" i="14"/>
  <c r="L12" i="10" s="1"/>
  <c r="K287" i="14"/>
  <c r="M286" i="14"/>
  <c r="L286" i="14"/>
  <c r="L11" i="10" s="1"/>
  <c r="L22" i="10" s="1"/>
  <c r="K286" i="14"/>
  <c r="M285" i="14"/>
  <c r="M296" i="14" s="1"/>
  <c r="L285" i="14"/>
  <c r="L10" i="10" s="1"/>
  <c r="L21" i="10" s="1"/>
  <c r="K285" i="14"/>
  <c r="N285" i="14" s="1"/>
  <c r="I289" i="14"/>
  <c r="H289" i="14"/>
  <c r="H302" i="14" s="1"/>
  <c r="G289" i="14"/>
  <c r="I288" i="14"/>
  <c r="I13" i="10" s="1"/>
  <c r="I24" i="10" s="1"/>
  <c r="H288" i="14"/>
  <c r="H13" i="10" s="1"/>
  <c r="H24" i="10" s="1"/>
  <c r="G288" i="14"/>
  <c r="I287" i="14"/>
  <c r="H287" i="14"/>
  <c r="H12" i="10" s="1"/>
  <c r="H23" i="10" s="1"/>
  <c r="G287" i="14"/>
  <c r="I286" i="14"/>
  <c r="I297" i="14" s="1"/>
  <c r="H286" i="14"/>
  <c r="H11" i="10" s="1"/>
  <c r="H22" i="10" s="1"/>
  <c r="G286" i="14"/>
  <c r="J286" i="14" s="1"/>
  <c r="I285" i="14"/>
  <c r="I10" i="10" s="1"/>
  <c r="H285" i="14"/>
  <c r="G285" i="14"/>
  <c r="E289" i="14"/>
  <c r="D289" i="14"/>
  <c r="C289" i="14"/>
  <c r="E288" i="14"/>
  <c r="E13" i="10" s="1"/>
  <c r="E24" i="10" s="1"/>
  <c r="D288" i="14"/>
  <c r="D13" i="10" s="1"/>
  <c r="D24" i="10" s="1"/>
  <c r="C288" i="14"/>
  <c r="E287" i="14"/>
  <c r="D287" i="14"/>
  <c r="C287" i="14"/>
  <c r="E286" i="14"/>
  <c r="E11" i="10" s="1"/>
  <c r="E22" i="10" s="1"/>
  <c r="D286" i="14"/>
  <c r="C286" i="14"/>
  <c r="E285" i="14"/>
  <c r="E10" i="10" s="1"/>
  <c r="E21" i="10" s="1"/>
  <c r="D285" i="14"/>
  <c r="D10" i="10" s="1"/>
  <c r="D21" i="10" s="1"/>
  <c r="C285" i="14"/>
  <c r="P25" i="10"/>
  <c r="Q401" i="13"/>
  <c r="H401" i="13"/>
  <c r="M400" i="13"/>
  <c r="P399" i="13"/>
  <c r="Q398" i="13"/>
  <c r="P397" i="13"/>
  <c r="O397" i="13"/>
  <c r="L397" i="13"/>
  <c r="H397" i="13"/>
  <c r="Q301" i="14"/>
  <c r="L301" i="14"/>
  <c r="G301" i="14"/>
  <c r="J301" i="14" s="1"/>
  <c r="D301" i="14"/>
  <c r="I300" i="14"/>
  <c r="D300" i="14"/>
  <c r="O299" i="14"/>
  <c r="R299" i="14" s="1"/>
  <c r="D299" i="14"/>
  <c r="C299" i="14"/>
  <c r="M298" i="14"/>
  <c r="Q297" i="14"/>
  <c r="P297" i="14"/>
  <c r="L297" i="14"/>
  <c r="E297" i="14"/>
  <c r="D297" i="14"/>
  <c r="K296" i="14"/>
  <c r="Q30" i="14"/>
  <c r="P30" i="14"/>
  <c r="O30" i="14"/>
  <c r="Q28" i="14"/>
  <c r="P28" i="14"/>
  <c r="O28" i="14"/>
  <c r="M30" i="14"/>
  <c r="L30" i="14"/>
  <c r="K30" i="14"/>
  <c r="M28" i="14"/>
  <c r="L28" i="14"/>
  <c r="K28" i="14"/>
  <c r="M31" i="14"/>
  <c r="I30" i="14"/>
  <c r="H30" i="14"/>
  <c r="G30" i="14"/>
  <c r="I28" i="14"/>
  <c r="H28" i="14"/>
  <c r="G28" i="14"/>
  <c r="I31" i="14"/>
  <c r="F19" i="14"/>
  <c r="F18" i="14"/>
  <c r="F17" i="14"/>
  <c r="F16" i="14"/>
  <c r="F13" i="14"/>
  <c r="F12" i="14"/>
  <c r="F11" i="14"/>
  <c r="F10" i="14"/>
  <c r="E30" i="14"/>
  <c r="D30" i="14"/>
  <c r="E28" i="14"/>
  <c r="D28" i="14"/>
  <c r="E26" i="14"/>
  <c r="D26" i="14"/>
  <c r="E25" i="14"/>
  <c r="D25" i="14"/>
  <c r="E24" i="14"/>
  <c r="D24" i="14"/>
  <c r="E23" i="14"/>
  <c r="D23" i="14"/>
  <c r="E22" i="14"/>
  <c r="D22" i="14"/>
  <c r="E21" i="14"/>
  <c r="D21" i="14"/>
  <c r="E15" i="14"/>
  <c r="D15" i="14"/>
  <c r="E9" i="14"/>
  <c r="D9" i="14"/>
  <c r="C30" i="14"/>
  <c r="C28" i="14"/>
  <c r="C26" i="14"/>
  <c r="C25" i="14"/>
  <c r="C24" i="14"/>
  <c r="C23" i="14"/>
  <c r="C22" i="14"/>
  <c r="C21" i="14"/>
  <c r="C15" i="14"/>
  <c r="C9" i="14"/>
  <c r="C12" i="10" l="1"/>
  <c r="F287" i="14"/>
  <c r="C18" i="10"/>
  <c r="F293" i="14"/>
  <c r="J291" i="14"/>
  <c r="N293" i="14"/>
  <c r="C37" i="10"/>
  <c r="F387" i="13"/>
  <c r="C401" i="13"/>
  <c r="F392" i="13"/>
  <c r="J385" i="13"/>
  <c r="J389" i="13"/>
  <c r="J394" i="13"/>
  <c r="N387" i="13"/>
  <c r="N392" i="13"/>
  <c r="R385" i="13"/>
  <c r="R389" i="13"/>
  <c r="R394" i="13"/>
  <c r="C63" i="10"/>
  <c r="F263" i="11"/>
  <c r="F268" i="11"/>
  <c r="J266" i="11"/>
  <c r="G70" i="10"/>
  <c r="J270" i="11"/>
  <c r="N263" i="11"/>
  <c r="R262" i="11"/>
  <c r="O70" i="10"/>
  <c r="R270" i="11"/>
  <c r="C298" i="14"/>
  <c r="C11" i="10"/>
  <c r="F286" i="14"/>
  <c r="J285" i="14"/>
  <c r="J289" i="14"/>
  <c r="N288" i="14"/>
  <c r="C301" i="14"/>
  <c r="F292" i="14"/>
  <c r="J294" i="14"/>
  <c r="R294" i="14"/>
  <c r="C36" i="10"/>
  <c r="F386" i="13"/>
  <c r="C41" i="10"/>
  <c r="F41" i="10" s="1"/>
  <c r="F391" i="13"/>
  <c r="C45" i="10"/>
  <c r="F395" i="13"/>
  <c r="J388" i="13"/>
  <c r="J393" i="13"/>
  <c r="N386" i="13"/>
  <c r="N391" i="13"/>
  <c r="C62" i="10"/>
  <c r="F262" i="11"/>
  <c r="C276" i="11"/>
  <c r="F267" i="11"/>
  <c r="J260" i="11"/>
  <c r="J264" i="11"/>
  <c r="J269" i="11"/>
  <c r="N262" i="11"/>
  <c r="K70" i="10"/>
  <c r="N270" i="11"/>
  <c r="D8" i="14"/>
  <c r="D31" i="14" s="1"/>
  <c r="E296" i="14"/>
  <c r="F285" i="14"/>
  <c r="C302" i="14"/>
  <c r="F289" i="14"/>
  <c r="J288" i="14"/>
  <c r="N287" i="14"/>
  <c r="R286" i="14"/>
  <c r="F291" i="14"/>
  <c r="C400" i="13"/>
  <c r="F394" i="13"/>
  <c r="C272" i="11"/>
  <c r="F261" i="11"/>
  <c r="C66" i="10"/>
  <c r="F266" i="11"/>
  <c r="C70" i="10"/>
  <c r="F270" i="11"/>
  <c r="C13" i="10"/>
  <c r="F288" i="14"/>
  <c r="J287" i="14"/>
  <c r="N286" i="14"/>
  <c r="C19" i="10"/>
  <c r="F294" i="14"/>
  <c r="J292" i="14"/>
  <c r="N294" i="14"/>
  <c r="C38" i="10"/>
  <c r="F388" i="13"/>
  <c r="C43" i="10"/>
  <c r="F43" i="10" s="1"/>
  <c r="F393" i="13"/>
  <c r="J391" i="13"/>
  <c r="G45" i="10"/>
  <c r="J395" i="13"/>
  <c r="N388" i="13"/>
  <c r="N393" i="13"/>
  <c r="R386" i="13"/>
  <c r="R391" i="13"/>
  <c r="O45" i="10"/>
  <c r="R395" i="13"/>
  <c r="E272" i="11"/>
  <c r="F260" i="11"/>
  <c r="F264" i="11"/>
  <c r="F269" i="11"/>
  <c r="I271" i="11"/>
  <c r="J262" i="11"/>
  <c r="J267" i="11"/>
  <c r="N260" i="11"/>
  <c r="N264" i="11"/>
  <c r="R263" i="11"/>
  <c r="K273" i="11"/>
  <c r="N268" i="11"/>
  <c r="R267" i="11"/>
  <c r="S54" i="10"/>
  <c r="S56" i="10"/>
  <c r="S54" i="13"/>
  <c r="S56" i="13"/>
  <c r="S79" i="13"/>
  <c r="S81" i="13"/>
  <c r="S254" i="13"/>
  <c r="S256" i="13"/>
  <c r="S306" i="13"/>
  <c r="S304" i="13"/>
  <c r="S154" i="13"/>
  <c r="S156" i="13"/>
  <c r="S406" i="13"/>
  <c r="S404" i="13"/>
  <c r="S131" i="14"/>
  <c r="S129" i="14"/>
  <c r="S106" i="14"/>
  <c r="S104" i="14"/>
  <c r="S306" i="14"/>
  <c r="S304" i="14"/>
  <c r="S231" i="14"/>
  <c r="S229" i="14"/>
  <c r="S129" i="11"/>
  <c r="S131" i="11"/>
  <c r="S81" i="11"/>
  <c r="S79" i="11"/>
  <c r="S206" i="13"/>
  <c r="S204" i="13"/>
  <c r="S279" i="13"/>
  <c r="S281" i="13"/>
  <c r="S354" i="13"/>
  <c r="S356" i="13"/>
  <c r="S206" i="14"/>
  <c r="S204" i="14"/>
  <c r="S154" i="14"/>
  <c r="S156" i="14"/>
  <c r="S254" i="14"/>
  <c r="S256" i="14"/>
  <c r="S206" i="11"/>
  <c r="S204" i="11"/>
  <c r="S254" i="11"/>
  <c r="S256" i="11"/>
  <c r="S81" i="10"/>
  <c r="S79" i="10"/>
  <c r="S231" i="13"/>
  <c r="S229" i="13"/>
  <c r="S106" i="13"/>
  <c r="S104" i="13"/>
  <c r="S331" i="13"/>
  <c r="S329" i="13"/>
  <c r="S179" i="13"/>
  <c r="S181" i="13"/>
  <c r="S79" i="14"/>
  <c r="S81" i="14"/>
  <c r="S54" i="14"/>
  <c r="S56" i="14"/>
  <c r="S29" i="11"/>
  <c r="S31" i="11"/>
  <c r="S54" i="11"/>
  <c r="S56" i="11"/>
  <c r="S181" i="11"/>
  <c r="S179" i="11"/>
  <c r="S106" i="11"/>
  <c r="S104" i="11"/>
  <c r="S229" i="11"/>
  <c r="S231" i="11"/>
  <c r="S131" i="13"/>
  <c r="S129" i="13"/>
  <c r="S31" i="13"/>
  <c r="S29" i="13"/>
  <c r="S379" i="13"/>
  <c r="S381" i="13"/>
  <c r="S31" i="14"/>
  <c r="S29" i="14"/>
  <c r="S279" i="14"/>
  <c r="S281" i="14"/>
  <c r="S179" i="14"/>
  <c r="S181" i="14"/>
  <c r="S281" i="11"/>
  <c r="S279" i="11"/>
  <c r="S154" i="11"/>
  <c r="S156" i="11"/>
  <c r="S31" i="10"/>
  <c r="S29" i="10"/>
  <c r="H259" i="11"/>
  <c r="O274" i="11"/>
  <c r="K68" i="10"/>
  <c r="N68" i="10" s="1"/>
  <c r="C74" i="10"/>
  <c r="E70" i="10"/>
  <c r="G61" i="10"/>
  <c r="J61" i="10" s="1"/>
  <c r="G66" i="10"/>
  <c r="J66" i="10" s="1"/>
  <c r="K63" i="10"/>
  <c r="O62" i="10"/>
  <c r="R62" i="10" s="1"/>
  <c r="K67" i="10"/>
  <c r="O66" i="10"/>
  <c r="R66" i="10" s="1"/>
  <c r="G60" i="10"/>
  <c r="G69" i="10"/>
  <c r="K62" i="10"/>
  <c r="O61" i="10"/>
  <c r="K66" i="10"/>
  <c r="O69" i="10"/>
  <c r="G63" i="10"/>
  <c r="G68" i="10"/>
  <c r="I70" i="10"/>
  <c r="K61" i="10"/>
  <c r="O60" i="10"/>
  <c r="K69" i="10"/>
  <c r="O68" i="10"/>
  <c r="R68" i="10" s="1"/>
  <c r="Q70" i="10"/>
  <c r="O43" i="10"/>
  <c r="R43" i="10" s="1"/>
  <c r="Q396" i="13"/>
  <c r="G37" i="10"/>
  <c r="J37" i="10" s="1"/>
  <c r="G42" i="10"/>
  <c r="J42" i="10" s="1"/>
  <c r="K35" i="10"/>
  <c r="N35" i="10" s="1"/>
  <c r="K44" i="10"/>
  <c r="N44" i="10" s="1"/>
  <c r="O37" i="10"/>
  <c r="R37" i="10" s="1"/>
  <c r="O42" i="10"/>
  <c r="R42" i="10" s="1"/>
  <c r="G38" i="10"/>
  <c r="G43" i="10"/>
  <c r="J43" i="10" s="1"/>
  <c r="K36" i="10"/>
  <c r="Q45" i="10"/>
  <c r="P400" i="13"/>
  <c r="C49" i="10"/>
  <c r="E45" i="10"/>
  <c r="G36" i="10"/>
  <c r="J36" i="10" s="1"/>
  <c r="K38" i="10"/>
  <c r="K43" i="10"/>
  <c r="M45" i="10"/>
  <c r="O36" i="10"/>
  <c r="R36" i="10" s="1"/>
  <c r="O41" i="10"/>
  <c r="R41" i="10" s="1"/>
  <c r="I45" i="10"/>
  <c r="O38" i="10"/>
  <c r="E399" i="13"/>
  <c r="G35" i="10"/>
  <c r="G44" i="10"/>
  <c r="K37" i="10"/>
  <c r="K42" i="10"/>
  <c r="O35" i="10"/>
  <c r="C25" i="10"/>
  <c r="O13" i="10"/>
  <c r="O16" i="10"/>
  <c r="O298" i="14"/>
  <c r="O19" i="10"/>
  <c r="O297" i="14"/>
  <c r="R297" i="14" s="1"/>
  <c r="O10" i="10"/>
  <c r="O301" i="14"/>
  <c r="K10" i="10"/>
  <c r="K13" i="10"/>
  <c r="K17" i="10"/>
  <c r="K298" i="14"/>
  <c r="M302" i="14"/>
  <c r="K16" i="10"/>
  <c r="K11" i="10"/>
  <c r="G11" i="10"/>
  <c r="G297" i="14"/>
  <c r="G300" i="14"/>
  <c r="H298" i="14"/>
  <c r="I299" i="14"/>
  <c r="G299" i="14"/>
  <c r="G18" i="10"/>
  <c r="G12" i="10"/>
  <c r="G17" i="10"/>
  <c r="D274" i="11"/>
  <c r="Q276" i="11"/>
  <c r="I276" i="11"/>
  <c r="C271" i="11"/>
  <c r="E273" i="11"/>
  <c r="L67" i="10"/>
  <c r="L76" i="10" s="1"/>
  <c r="M271" i="11"/>
  <c r="L274" i="11"/>
  <c r="O275" i="11"/>
  <c r="C277" i="11"/>
  <c r="F277" i="11" s="1"/>
  <c r="I277" i="11"/>
  <c r="K277" i="11"/>
  <c r="N277" i="11" s="1"/>
  <c r="P277" i="11"/>
  <c r="Q64" i="10"/>
  <c r="Q77" i="10" s="1"/>
  <c r="Q277" i="11"/>
  <c r="E64" i="10"/>
  <c r="E277" i="11"/>
  <c r="G64" i="10"/>
  <c r="G277" i="11"/>
  <c r="M64" i="10"/>
  <c r="M277" i="11"/>
  <c r="L64" i="10"/>
  <c r="L77" i="10" s="1"/>
  <c r="L277" i="11"/>
  <c r="H64" i="10"/>
  <c r="H277" i="11"/>
  <c r="O64" i="10"/>
  <c r="O277" i="11"/>
  <c r="R277" i="11" s="1"/>
  <c r="D64" i="10"/>
  <c r="D277" i="11"/>
  <c r="C402" i="13"/>
  <c r="H39" i="10"/>
  <c r="H52" i="10" s="1"/>
  <c r="H402" i="13"/>
  <c r="I39" i="10"/>
  <c r="I52" i="10" s="1"/>
  <c r="I402" i="13"/>
  <c r="Q39" i="10"/>
  <c r="Q402" i="13"/>
  <c r="D39" i="10"/>
  <c r="D52" i="10" s="1"/>
  <c r="D402" i="13"/>
  <c r="L39" i="10"/>
  <c r="L52" i="10" s="1"/>
  <c r="L402" i="13"/>
  <c r="K39" i="10"/>
  <c r="K402" i="13"/>
  <c r="N402" i="13" s="1"/>
  <c r="E39" i="10"/>
  <c r="E52" i="10" s="1"/>
  <c r="E402" i="13"/>
  <c r="G39" i="10"/>
  <c r="J39" i="10" s="1"/>
  <c r="G402" i="13"/>
  <c r="J402" i="13" s="1"/>
  <c r="M39" i="10"/>
  <c r="M402" i="13"/>
  <c r="O39" i="10"/>
  <c r="O402" i="13"/>
  <c r="R402" i="13" s="1"/>
  <c r="H296" i="14"/>
  <c r="P296" i="14"/>
  <c r="K301" i="14"/>
  <c r="N301" i="14" s="1"/>
  <c r="L23" i="10"/>
  <c r="K299" i="14"/>
  <c r="O300" i="14"/>
  <c r="P21" i="10"/>
  <c r="G14" i="10"/>
  <c r="G302" i="14"/>
  <c r="L14" i="10"/>
  <c r="L27" i="10" s="1"/>
  <c r="L302" i="14"/>
  <c r="Q14" i="10"/>
  <c r="Q302" i="14"/>
  <c r="D14" i="10"/>
  <c r="D27" i="10" s="1"/>
  <c r="D302" i="14"/>
  <c r="I14" i="10"/>
  <c r="I302" i="14"/>
  <c r="O14" i="10"/>
  <c r="O302" i="14"/>
  <c r="E14" i="10"/>
  <c r="E27" i="10" s="1"/>
  <c r="E302" i="14"/>
  <c r="K14" i="10"/>
  <c r="K302" i="14"/>
  <c r="N302" i="14" s="1"/>
  <c r="P14" i="10"/>
  <c r="P27" i="10" s="1"/>
  <c r="P302" i="14"/>
  <c r="G72" i="10"/>
  <c r="C68" i="10"/>
  <c r="F68" i="10" s="1"/>
  <c r="E271" i="11"/>
  <c r="K276" i="11"/>
  <c r="N276" i="11" s="1"/>
  <c r="E71" i="10"/>
  <c r="E77" i="10"/>
  <c r="D69" i="10"/>
  <c r="D75" i="10" s="1"/>
  <c r="G265" i="11"/>
  <c r="G271" i="11"/>
  <c r="J271" i="11" s="1"/>
  <c r="O271" i="11"/>
  <c r="H272" i="11"/>
  <c r="C273" i="11"/>
  <c r="Q273" i="11"/>
  <c r="I274" i="11"/>
  <c r="J274" i="11" s="1"/>
  <c r="H71" i="10"/>
  <c r="O63" i="10"/>
  <c r="R63" i="10" s="1"/>
  <c r="G272" i="11"/>
  <c r="J272" i="11" s="1"/>
  <c r="O273" i="11"/>
  <c r="P274" i="11"/>
  <c r="H271" i="11"/>
  <c r="Q271" i="11"/>
  <c r="I273" i="11"/>
  <c r="C274" i="11"/>
  <c r="F274" i="11" s="1"/>
  <c r="K274" i="11"/>
  <c r="N274" i="11" s="1"/>
  <c r="E275" i="11"/>
  <c r="M275" i="11"/>
  <c r="H276" i="11"/>
  <c r="C265" i="11"/>
  <c r="G259" i="11"/>
  <c r="K271" i="11"/>
  <c r="N271" i="11" s="1"/>
  <c r="M273" i="11"/>
  <c r="I73" i="10"/>
  <c r="G77" i="10"/>
  <c r="G75" i="10"/>
  <c r="P73" i="10"/>
  <c r="P65" i="10"/>
  <c r="G74" i="10"/>
  <c r="J74" i="10" s="1"/>
  <c r="C42" i="9" s="1"/>
  <c r="L73" i="10"/>
  <c r="Q73" i="10"/>
  <c r="O77" i="10"/>
  <c r="K75" i="10"/>
  <c r="N75" i="10" s="1"/>
  <c r="D43" i="9" s="1"/>
  <c r="C67" i="10"/>
  <c r="D61" i="10"/>
  <c r="D72" i="10" s="1"/>
  <c r="E62" i="10"/>
  <c r="E73" i="10" s="1"/>
  <c r="M62" i="10"/>
  <c r="M73" i="10" s="1"/>
  <c r="P60" i="10"/>
  <c r="P71" i="10" s="1"/>
  <c r="Q61" i="10"/>
  <c r="Q72" i="10" s="1"/>
  <c r="P64" i="10"/>
  <c r="P77" i="10" s="1"/>
  <c r="I69" i="10"/>
  <c r="I75" i="10" s="1"/>
  <c r="O75" i="10"/>
  <c r="M66" i="10"/>
  <c r="M71" i="10" s="1"/>
  <c r="L69" i="10"/>
  <c r="L75" i="10" s="1"/>
  <c r="M70" i="10"/>
  <c r="O67" i="10"/>
  <c r="R67" i="10" s="1"/>
  <c r="Q69" i="10"/>
  <c r="Q75" i="10" s="1"/>
  <c r="C60" i="10"/>
  <c r="F60" i="10" s="1"/>
  <c r="C64" i="10"/>
  <c r="F64" i="10" s="1"/>
  <c r="K60" i="10"/>
  <c r="N60" i="10" s="1"/>
  <c r="L61" i="10"/>
  <c r="L72" i="10" s="1"/>
  <c r="K64" i="10"/>
  <c r="N64" i="10" s="1"/>
  <c r="G67" i="10"/>
  <c r="J67" i="10" s="1"/>
  <c r="H68" i="10"/>
  <c r="H73" i="10" s="1"/>
  <c r="L275" i="11"/>
  <c r="N275" i="11" s="1"/>
  <c r="C61" i="10"/>
  <c r="E63" i="10"/>
  <c r="E74" i="10" s="1"/>
  <c r="I60" i="10"/>
  <c r="I71" i="10" s="1"/>
  <c r="G62" i="10"/>
  <c r="J62" i="10" s="1"/>
  <c r="H63" i="10"/>
  <c r="H74" i="10" s="1"/>
  <c r="I64" i="10"/>
  <c r="I77" i="10" s="1"/>
  <c r="M63" i="10"/>
  <c r="M74" i="10" s="1"/>
  <c r="D66" i="10"/>
  <c r="D71" i="10" s="1"/>
  <c r="E67" i="10"/>
  <c r="E76" i="10" s="1"/>
  <c r="C69" i="10"/>
  <c r="F69" i="10" s="1"/>
  <c r="D70" i="10"/>
  <c r="D77" i="10" s="1"/>
  <c r="C397" i="13"/>
  <c r="G399" i="13"/>
  <c r="D401" i="13"/>
  <c r="I396" i="13"/>
  <c r="Q52" i="10"/>
  <c r="H396" i="13"/>
  <c r="I397" i="13"/>
  <c r="D73" i="10"/>
  <c r="H72" i="10"/>
  <c r="P265" i="11"/>
  <c r="I259" i="11"/>
  <c r="L265" i="11"/>
  <c r="D271" i="11"/>
  <c r="G273" i="11"/>
  <c r="C275" i="11"/>
  <c r="F275" i="11" s="1"/>
  <c r="E276" i="11"/>
  <c r="K265" i="11"/>
  <c r="N265" i="11" s="1"/>
  <c r="M265" i="11"/>
  <c r="K259" i="11"/>
  <c r="Q265" i="11"/>
  <c r="P271" i="11"/>
  <c r="H273" i="11"/>
  <c r="I275" i="11"/>
  <c r="J275" i="11" s="1"/>
  <c r="D265" i="11"/>
  <c r="E265" i="11"/>
  <c r="P259" i="11"/>
  <c r="P258" i="11" s="1"/>
  <c r="C396" i="13"/>
  <c r="C35" i="10"/>
  <c r="F35" i="10" s="1"/>
  <c r="E400" i="13"/>
  <c r="Q400" i="13"/>
  <c r="M401" i="13"/>
  <c r="D46" i="10"/>
  <c r="H48" i="10"/>
  <c r="G390" i="13"/>
  <c r="L46" i="10"/>
  <c r="P48" i="10"/>
  <c r="D397" i="13"/>
  <c r="D36" i="10"/>
  <c r="D47" i="10" s="1"/>
  <c r="C39" i="10"/>
  <c r="F39" i="10" s="1"/>
  <c r="I400" i="13"/>
  <c r="O400" i="13"/>
  <c r="R400" i="13" s="1"/>
  <c r="O44" i="10"/>
  <c r="R44" i="10" s="1"/>
  <c r="E398" i="13"/>
  <c r="E37" i="10"/>
  <c r="E48" i="10" s="1"/>
  <c r="L396" i="13"/>
  <c r="O398" i="13"/>
  <c r="H399" i="13"/>
  <c r="G401" i="13"/>
  <c r="D48" i="10"/>
  <c r="H46" i="10"/>
  <c r="L398" i="13"/>
  <c r="L401" i="13"/>
  <c r="L42" i="10"/>
  <c r="L51" i="10" s="1"/>
  <c r="P396" i="13"/>
  <c r="E46" i="10"/>
  <c r="I48" i="10"/>
  <c r="Q48" i="10"/>
  <c r="K50" i="10"/>
  <c r="N50" i="10" s="1"/>
  <c r="D29" i="9" s="1"/>
  <c r="Q46" i="10"/>
  <c r="M46" i="10"/>
  <c r="I38" i="10"/>
  <c r="I49" i="10" s="1"/>
  <c r="P40" i="10"/>
  <c r="I384" i="13"/>
  <c r="O396" i="13"/>
  <c r="R396" i="13" s="1"/>
  <c r="C399" i="13"/>
  <c r="F399" i="13" s="1"/>
  <c r="Q390" i="13"/>
  <c r="I35" i="10"/>
  <c r="I46" i="10" s="1"/>
  <c r="M36" i="10"/>
  <c r="M47" i="10" s="1"/>
  <c r="L37" i="10"/>
  <c r="L48" i="10" s="1"/>
  <c r="E42" i="10"/>
  <c r="E51" i="10" s="1"/>
  <c r="C44" i="10"/>
  <c r="F44" i="10" s="1"/>
  <c r="G396" i="13"/>
  <c r="J396" i="13" s="1"/>
  <c r="I398" i="13"/>
  <c r="L400" i="13"/>
  <c r="P401" i="13"/>
  <c r="M390" i="13"/>
  <c r="Q384" i="13"/>
  <c r="D38" i="10"/>
  <c r="D49" i="10" s="1"/>
  <c r="P35" i="10"/>
  <c r="P46" i="10" s="1"/>
  <c r="Q38" i="10"/>
  <c r="Q49" i="10" s="1"/>
  <c r="P39" i="10"/>
  <c r="P52" i="10" s="1"/>
  <c r="D44" i="10"/>
  <c r="D50" i="10" s="1"/>
  <c r="K41" i="10"/>
  <c r="N41" i="10" s="1"/>
  <c r="M43" i="10"/>
  <c r="K45" i="10"/>
  <c r="N45" i="10" s="1"/>
  <c r="G398" i="13"/>
  <c r="M38" i="10"/>
  <c r="M49" i="10" s="1"/>
  <c r="C42" i="10"/>
  <c r="F42" i="10" s="1"/>
  <c r="G41" i="10"/>
  <c r="J41" i="10" s="1"/>
  <c r="H44" i="10"/>
  <c r="H50" i="10" s="1"/>
  <c r="D296" i="14"/>
  <c r="O296" i="14"/>
  <c r="L298" i="14"/>
  <c r="M299" i="14"/>
  <c r="H300" i="14"/>
  <c r="F22" i="14"/>
  <c r="K297" i="14"/>
  <c r="H299" i="14"/>
  <c r="E301" i="14"/>
  <c r="P301" i="14"/>
  <c r="D290" i="14"/>
  <c r="I290" i="14"/>
  <c r="F26" i="14"/>
  <c r="I296" i="14"/>
  <c r="G298" i="14"/>
  <c r="Q298" i="14"/>
  <c r="C300" i="14"/>
  <c r="M300" i="14"/>
  <c r="Q19" i="10"/>
  <c r="Q25" i="10" s="1"/>
  <c r="I40" i="10"/>
  <c r="O50" i="10"/>
  <c r="R50" i="10" s="1"/>
  <c r="E29" i="9" s="1"/>
  <c r="Q40" i="10"/>
  <c r="C48" i="10"/>
  <c r="F48" i="10" s="1"/>
  <c r="K47" i="10"/>
  <c r="N47" i="10" s="1"/>
  <c r="K48" i="10"/>
  <c r="G49" i="10"/>
  <c r="J49" i="10" s="1"/>
  <c r="C28" i="9" s="1"/>
  <c r="O49" i="10"/>
  <c r="R49" i="10" s="1"/>
  <c r="E28" i="9" s="1"/>
  <c r="C47" i="10"/>
  <c r="F47" i="10" s="1"/>
  <c r="Q275" i="11"/>
  <c r="O276" i="11"/>
  <c r="R276" i="11" s="1"/>
  <c r="O265" i="11"/>
  <c r="R265" i="11" s="1"/>
  <c r="P273" i="11"/>
  <c r="L273" i="11"/>
  <c r="Q259" i="11"/>
  <c r="O272" i="11"/>
  <c r="R272" i="11" s="1"/>
  <c r="Q274" i="11"/>
  <c r="O259" i="11"/>
  <c r="R259" i="11" s="1"/>
  <c r="L259" i="11"/>
  <c r="K272" i="11"/>
  <c r="N272" i="11" s="1"/>
  <c r="M259" i="11"/>
  <c r="H265" i="11"/>
  <c r="H258" i="11" s="1"/>
  <c r="G276" i="11"/>
  <c r="J276" i="11" s="1"/>
  <c r="I265" i="11"/>
  <c r="D259" i="11"/>
  <c r="D273" i="11"/>
  <c r="C259" i="11"/>
  <c r="E259" i="11"/>
  <c r="O384" i="13"/>
  <c r="D396" i="13"/>
  <c r="E396" i="13"/>
  <c r="H384" i="13"/>
  <c r="E390" i="13"/>
  <c r="M398" i="13"/>
  <c r="P390" i="13"/>
  <c r="H390" i="13"/>
  <c r="I390" i="13"/>
  <c r="I383" i="13" s="1"/>
  <c r="M396" i="13"/>
  <c r="L384" i="13"/>
  <c r="E384" i="13"/>
  <c r="K384" i="13"/>
  <c r="P384" i="13"/>
  <c r="E397" i="13"/>
  <c r="Q397" i="13"/>
  <c r="R397" i="13" s="1"/>
  <c r="H398" i="13"/>
  <c r="L399" i="13"/>
  <c r="G400" i="13"/>
  <c r="J400" i="13" s="1"/>
  <c r="I401" i="13"/>
  <c r="O401" i="13"/>
  <c r="R401" i="13" s="1"/>
  <c r="C398" i="13"/>
  <c r="F398" i="13" s="1"/>
  <c r="D398" i="13"/>
  <c r="K390" i="13"/>
  <c r="G384" i="13"/>
  <c r="G397" i="13"/>
  <c r="J397" i="13" s="1"/>
  <c r="P398" i="13"/>
  <c r="L390" i="13"/>
  <c r="O390" i="13"/>
  <c r="R390" i="13" s="1"/>
  <c r="M384" i="13"/>
  <c r="M383" i="13" s="1"/>
  <c r="O399" i="13"/>
  <c r="R399" i="13" s="1"/>
  <c r="C17" i="10"/>
  <c r="F21" i="14"/>
  <c r="F25" i="14"/>
  <c r="C297" i="14"/>
  <c r="F297" i="14" s="1"/>
  <c r="H297" i="14"/>
  <c r="P300" i="14"/>
  <c r="O17" i="10"/>
  <c r="R17" i="10" s="1"/>
  <c r="F24" i="14"/>
  <c r="L296" i="14"/>
  <c r="N296" i="14" s="1"/>
  <c r="F9" i="14"/>
  <c r="F23" i="14"/>
  <c r="O284" i="14"/>
  <c r="M23" i="10"/>
  <c r="P15" i="10"/>
  <c r="K24" i="10"/>
  <c r="K21" i="10"/>
  <c r="K27" i="10"/>
  <c r="D298" i="14"/>
  <c r="D284" i="14"/>
  <c r="E299" i="14"/>
  <c r="F299" i="14" s="1"/>
  <c r="G296" i="14"/>
  <c r="J296" i="14" s="1"/>
  <c r="I284" i="14"/>
  <c r="I283" i="14" s="1"/>
  <c r="I298" i="14"/>
  <c r="M297" i="14"/>
  <c r="Q296" i="14"/>
  <c r="E300" i="14"/>
  <c r="G16" i="10"/>
  <c r="J16" i="10" s="1"/>
  <c r="I18" i="10"/>
  <c r="G20" i="10"/>
  <c r="J20" i="10" s="1"/>
  <c r="M17" i="10"/>
  <c r="M26" i="10" s="1"/>
  <c r="K19" i="10"/>
  <c r="N19" i="10" s="1"/>
  <c r="K300" i="14"/>
  <c r="N300" i="14" s="1"/>
  <c r="Q16" i="10"/>
  <c r="O18" i="10"/>
  <c r="R18" i="10" s="1"/>
  <c r="O290" i="14"/>
  <c r="Q20" i="10"/>
  <c r="Q27" i="10" s="1"/>
  <c r="G10" i="10"/>
  <c r="Q10" i="10"/>
  <c r="D18" i="10"/>
  <c r="F15" i="14"/>
  <c r="M11" i="10"/>
  <c r="M22" i="10" s="1"/>
  <c r="O12" i="10"/>
  <c r="R12" i="10" s="1"/>
  <c r="E19" i="10"/>
  <c r="E25" i="10" s="1"/>
  <c r="O25" i="10"/>
  <c r="R25" i="10" s="1"/>
  <c r="E15" i="9" s="1"/>
  <c r="O31" i="14"/>
  <c r="O29" i="14"/>
  <c r="G26" i="10"/>
  <c r="K22" i="10"/>
  <c r="N22" i="10" s="1"/>
  <c r="K26" i="10"/>
  <c r="N26" i="10" s="1"/>
  <c r="D16" i="9" s="1"/>
  <c r="O27" i="10"/>
  <c r="R27" i="10" s="1"/>
  <c r="D12" i="10"/>
  <c r="I12" i="10"/>
  <c r="P13" i="10"/>
  <c r="P24" i="10" s="1"/>
  <c r="H17" i="10"/>
  <c r="H26" i="10" s="1"/>
  <c r="C296" i="14"/>
  <c r="F296" i="14" s="1"/>
  <c r="H290" i="14"/>
  <c r="M290" i="14"/>
  <c r="C10" i="10"/>
  <c r="F10" i="10" s="1"/>
  <c r="D11" i="10"/>
  <c r="E12" i="10"/>
  <c r="C14" i="10"/>
  <c r="F14" i="10" s="1"/>
  <c r="H10" i="10"/>
  <c r="I11" i="10"/>
  <c r="I22" i="10" s="1"/>
  <c r="G13" i="10"/>
  <c r="J13" i="10" s="1"/>
  <c r="H14" i="10"/>
  <c r="M10" i="10"/>
  <c r="K12" i="10"/>
  <c r="N12" i="10" s="1"/>
  <c r="L13" i="10"/>
  <c r="M14" i="10"/>
  <c r="O11" i="10"/>
  <c r="R11" i="10" s="1"/>
  <c r="P12" i="10"/>
  <c r="P23" i="10" s="1"/>
  <c r="Q13" i="10"/>
  <c r="C16" i="10"/>
  <c r="F16" i="10" s="1"/>
  <c r="D17" i="10"/>
  <c r="D26" i="10" s="1"/>
  <c r="E18" i="10"/>
  <c r="C20" i="10"/>
  <c r="F20" i="10" s="1"/>
  <c r="E8" i="14"/>
  <c r="E29" i="14" s="1"/>
  <c r="P31" i="14"/>
  <c r="M16" i="10"/>
  <c r="K18" i="10"/>
  <c r="N18" i="10" s="1"/>
  <c r="L19" i="10"/>
  <c r="L25" i="10" s="1"/>
  <c r="M20" i="10"/>
  <c r="N20" i="10" s="1"/>
  <c r="I17" i="10"/>
  <c r="I26" i="10" s="1"/>
  <c r="G19" i="10"/>
  <c r="J19" i="10" s="1"/>
  <c r="G76" i="10"/>
  <c r="J76" i="10" s="1"/>
  <c r="C44" i="9" s="1"/>
  <c r="K76" i="10"/>
  <c r="N76" i="10" s="1"/>
  <c r="D44" i="9" s="1"/>
  <c r="O76" i="10"/>
  <c r="R76" i="10" s="1"/>
  <c r="E44" i="9" s="1"/>
  <c r="G65" i="10"/>
  <c r="K65" i="10"/>
  <c r="H34" i="10"/>
  <c r="G51" i="10"/>
  <c r="J51" i="10" s="1"/>
  <c r="C30" i="9" s="1"/>
  <c r="K51" i="10"/>
  <c r="N51" i="10" s="1"/>
  <c r="D30" i="9" s="1"/>
  <c r="Q34" i="10"/>
  <c r="K399" i="13"/>
  <c r="N399" i="13" s="1"/>
  <c r="K400" i="13"/>
  <c r="N400" i="13" s="1"/>
  <c r="K401" i="13"/>
  <c r="N401" i="13" s="1"/>
  <c r="K396" i="13"/>
  <c r="N396" i="13" s="1"/>
  <c r="K397" i="13"/>
  <c r="N397" i="13" s="1"/>
  <c r="K398" i="13"/>
  <c r="N398" i="13" s="1"/>
  <c r="C384" i="13"/>
  <c r="F384" i="13" s="1"/>
  <c r="C390" i="13"/>
  <c r="F390" i="13" s="1"/>
  <c r="D384" i="13"/>
  <c r="D390" i="13"/>
  <c r="E9" i="10"/>
  <c r="K9" i="10"/>
  <c r="H25" i="10"/>
  <c r="I21" i="10"/>
  <c r="O21" i="10"/>
  <c r="D23" i="10"/>
  <c r="I27" i="10"/>
  <c r="E284" i="14"/>
  <c r="K284" i="14"/>
  <c r="P284" i="14"/>
  <c r="E290" i="14"/>
  <c r="K290" i="14"/>
  <c r="P290" i="14"/>
  <c r="E298" i="14"/>
  <c r="P298" i="14"/>
  <c r="G284" i="14"/>
  <c r="L284" i="14"/>
  <c r="Q284" i="14"/>
  <c r="G290" i="14"/>
  <c r="J290" i="14" s="1"/>
  <c r="L290" i="14"/>
  <c r="Q290" i="14"/>
  <c r="C284" i="14"/>
  <c r="F284" i="14" s="1"/>
  <c r="H284" i="14"/>
  <c r="M284" i="14"/>
  <c r="C290" i="14"/>
  <c r="F290" i="14" s="1"/>
  <c r="Q31" i="14"/>
  <c r="Q29" i="14"/>
  <c r="L31" i="14"/>
  <c r="L29" i="14"/>
  <c r="K29" i="14"/>
  <c r="K31" i="14"/>
  <c r="M29" i="14"/>
  <c r="G31" i="14"/>
  <c r="G29" i="14"/>
  <c r="H31" i="14"/>
  <c r="H29" i="14"/>
  <c r="I29" i="14"/>
  <c r="D29" i="14"/>
  <c r="C8" i="14"/>
  <c r="J284" i="14" l="1"/>
  <c r="N290" i="14"/>
  <c r="J26" i="10"/>
  <c r="C16" i="9" s="1"/>
  <c r="G27" i="10"/>
  <c r="R284" i="14"/>
  <c r="F259" i="11"/>
  <c r="R296" i="14"/>
  <c r="J401" i="13"/>
  <c r="R75" i="10"/>
  <c r="E43" i="9" s="1"/>
  <c r="F67" i="10"/>
  <c r="J75" i="10"/>
  <c r="C43" i="9" s="1"/>
  <c r="R273" i="11"/>
  <c r="R271" i="11"/>
  <c r="R302" i="14"/>
  <c r="R39" i="10"/>
  <c r="N39" i="10"/>
  <c r="R275" i="11"/>
  <c r="J299" i="14"/>
  <c r="J297" i="14"/>
  <c r="N10" i="10"/>
  <c r="R19" i="10"/>
  <c r="F25" i="10"/>
  <c r="B15" i="9" s="1"/>
  <c r="J44" i="10"/>
  <c r="N43" i="10"/>
  <c r="F49" i="10"/>
  <c r="B28" i="9" s="1"/>
  <c r="N69" i="10"/>
  <c r="J68" i="10"/>
  <c r="R61" i="10"/>
  <c r="J45" i="10"/>
  <c r="F400" i="13"/>
  <c r="C22" i="10"/>
  <c r="F11" i="10"/>
  <c r="F37" i="10"/>
  <c r="R290" i="14"/>
  <c r="M406" i="13"/>
  <c r="M404" i="13"/>
  <c r="H281" i="11"/>
  <c r="H279" i="11"/>
  <c r="F300" i="14"/>
  <c r="F396" i="13"/>
  <c r="N259" i="11"/>
  <c r="J259" i="11"/>
  <c r="J72" i="10"/>
  <c r="N14" i="10"/>
  <c r="R14" i="10"/>
  <c r="R300" i="14"/>
  <c r="H59" i="10"/>
  <c r="F271" i="11"/>
  <c r="J17" i="10"/>
  <c r="J11" i="10"/>
  <c r="N298" i="14"/>
  <c r="R301" i="14"/>
  <c r="R298" i="14"/>
  <c r="R35" i="10"/>
  <c r="J35" i="10"/>
  <c r="N38" i="10"/>
  <c r="J38" i="10"/>
  <c r="O71" i="10"/>
  <c r="R71" i="10" s="1"/>
  <c r="R60" i="10"/>
  <c r="J63" i="10"/>
  <c r="K73" i="10"/>
  <c r="N73" i="10" s="1"/>
  <c r="N62" i="10"/>
  <c r="N67" i="10"/>
  <c r="R274" i="11"/>
  <c r="N273" i="11"/>
  <c r="F38" i="10"/>
  <c r="F19" i="10"/>
  <c r="C24" i="10"/>
  <c r="F24" i="10" s="1"/>
  <c r="B14" i="9" s="1"/>
  <c r="F13" i="10"/>
  <c r="F70" i="10"/>
  <c r="F272" i="11"/>
  <c r="N70" i="10"/>
  <c r="F62" i="10"/>
  <c r="F298" i="14"/>
  <c r="R20" i="10"/>
  <c r="F18" i="10"/>
  <c r="I306" i="14"/>
  <c r="I304" i="14"/>
  <c r="J384" i="13"/>
  <c r="N384" i="13"/>
  <c r="I406" i="13"/>
  <c r="I404" i="13"/>
  <c r="R384" i="13"/>
  <c r="J398" i="13"/>
  <c r="R398" i="13"/>
  <c r="J390" i="13"/>
  <c r="P281" i="11"/>
  <c r="P279" i="11"/>
  <c r="J273" i="11"/>
  <c r="J399" i="13"/>
  <c r="F61" i="10"/>
  <c r="R77" i="10"/>
  <c r="F265" i="11"/>
  <c r="F273" i="11"/>
  <c r="J265" i="11"/>
  <c r="J302" i="14"/>
  <c r="N299" i="14"/>
  <c r="J277" i="11"/>
  <c r="J12" i="10"/>
  <c r="N11" i="10"/>
  <c r="N17" i="10"/>
  <c r="R10" i="10"/>
  <c r="R16" i="10"/>
  <c r="N42" i="10"/>
  <c r="N61" i="10"/>
  <c r="R69" i="10"/>
  <c r="J69" i="10"/>
  <c r="R45" i="10"/>
  <c r="F401" i="13"/>
  <c r="N284" i="14"/>
  <c r="J10" i="10"/>
  <c r="F17" i="10"/>
  <c r="N390" i="13"/>
  <c r="J298" i="14"/>
  <c r="N297" i="14"/>
  <c r="F397" i="13"/>
  <c r="J14" i="10"/>
  <c r="F402" i="13"/>
  <c r="R64" i="10"/>
  <c r="J64" i="10"/>
  <c r="J18" i="10"/>
  <c r="J300" i="14"/>
  <c r="N16" i="10"/>
  <c r="N13" i="10"/>
  <c r="R13" i="10"/>
  <c r="N37" i="10"/>
  <c r="R38" i="10"/>
  <c r="N36" i="10"/>
  <c r="N66" i="10"/>
  <c r="G71" i="10"/>
  <c r="J71" i="10" s="1"/>
  <c r="J60" i="10"/>
  <c r="N63" i="10"/>
  <c r="F74" i="10"/>
  <c r="B42" i="9" s="1"/>
  <c r="F66" i="10"/>
  <c r="F302" i="14"/>
  <c r="F276" i="11"/>
  <c r="F45" i="10"/>
  <c r="F36" i="10"/>
  <c r="F301" i="14"/>
  <c r="R70" i="10"/>
  <c r="J70" i="10"/>
  <c r="F63" i="10"/>
  <c r="C23" i="10"/>
  <c r="F12" i="10"/>
  <c r="Q59" i="10"/>
  <c r="M77" i="10"/>
  <c r="H77" i="10"/>
  <c r="J77" i="10" s="1"/>
  <c r="C45" i="9" s="1"/>
  <c r="E59" i="10"/>
  <c r="K258" i="11"/>
  <c r="C72" i="10"/>
  <c r="F72" i="10" s="1"/>
  <c r="O72" i="10"/>
  <c r="R72" i="10" s="1"/>
  <c r="E40" i="9" s="1"/>
  <c r="O73" i="10"/>
  <c r="R73" i="10" s="1"/>
  <c r="G59" i="10"/>
  <c r="C39" i="9"/>
  <c r="K72" i="10"/>
  <c r="E45" i="9"/>
  <c r="K74" i="10"/>
  <c r="N74" i="10" s="1"/>
  <c r="D42" i="9" s="1"/>
  <c r="C76" i="10"/>
  <c r="F76" i="10" s="1"/>
  <c r="B44" i="9" s="1"/>
  <c r="O74" i="10"/>
  <c r="R74" i="10" s="1"/>
  <c r="E42" i="9" s="1"/>
  <c r="C40" i="9"/>
  <c r="G47" i="10"/>
  <c r="K34" i="10"/>
  <c r="G46" i="10"/>
  <c r="J46" i="10" s="1"/>
  <c r="C52" i="10"/>
  <c r="F52" i="10" s="1"/>
  <c r="M52" i="10"/>
  <c r="G50" i="10"/>
  <c r="J50" i="10" s="1"/>
  <c r="C29" i="9" s="1"/>
  <c r="D34" i="10"/>
  <c r="O34" i="10"/>
  <c r="C46" i="10"/>
  <c r="F46" i="10" s="1"/>
  <c r="G48" i="10"/>
  <c r="J48" i="10" s="1"/>
  <c r="O47" i="10"/>
  <c r="B26" i="9"/>
  <c r="O51" i="10"/>
  <c r="R51" i="10" s="1"/>
  <c r="E30" i="9" s="1"/>
  <c r="O46" i="10"/>
  <c r="K49" i="10"/>
  <c r="N49" i="10" s="1"/>
  <c r="D28" i="9" s="1"/>
  <c r="K46" i="10"/>
  <c r="N46" i="10" s="1"/>
  <c r="O48" i="10"/>
  <c r="R48" i="10" s="1"/>
  <c r="O52" i="10"/>
  <c r="R52" i="10" s="1"/>
  <c r="G52" i="10"/>
  <c r="J52" i="10" s="1"/>
  <c r="C26" i="10"/>
  <c r="F26" i="10" s="1"/>
  <c r="B16" i="9" s="1"/>
  <c r="O26" i="10"/>
  <c r="R26" i="10" s="1"/>
  <c r="E16" i="9" s="1"/>
  <c r="O22" i="10"/>
  <c r="R22" i="10" s="1"/>
  <c r="Q15" i="10"/>
  <c r="Q283" i="14"/>
  <c r="O283" i="14"/>
  <c r="O24" i="10"/>
  <c r="G25" i="10"/>
  <c r="J25" i="10" s="1"/>
  <c r="C15" i="9" s="1"/>
  <c r="G9" i="10"/>
  <c r="G23" i="10"/>
  <c r="G22" i="10"/>
  <c r="C73" i="10"/>
  <c r="F73" i="10" s="1"/>
  <c r="P59" i="10"/>
  <c r="P58" i="10" s="1"/>
  <c r="D41" i="9"/>
  <c r="E41" i="9"/>
  <c r="L258" i="11"/>
  <c r="G258" i="11"/>
  <c r="D26" i="9"/>
  <c r="Q383" i="13"/>
  <c r="Q33" i="10"/>
  <c r="G34" i="10"/>
  <c r="C283" i="14"/>
  <c r="Q21" i="10"/>
  <c r="E17" i="9"/>
  <c r="H283" i="14"/>
  <c r="O23" i="10"/>
  <c r="R23" i="10" s="1"/>
  <c r="C65" i="10"/>
  <c r="M59" i="10"/>
  <c r="B40" i="9"/>
  <c r="O59" i="10"/>
  <c r="R59" i="10" s="1"/>
  <c r="I59" i="10"/>
  <c r="L59" i="10"/>
  <c r="E39" i="9"/>
  <c r="K71" i="10"/>
  <c r="N71" i="10" s="1"/>
  <c r="K59" i="10"/>
  <c r="N59" i="10" s="1"/>
  <c r="O65" i="10"/>
  <c r="B41" i="9"/>
  <c r="D59" i="10"/>
  <c r="M258" i="11"/>
  <c r="C75" i="10"/>
  <c r="F75" i="10" s="1"/>
  <c r="B43" i="9" s="1"/>
  <c r="E65" i="10"/>
  <c r="E58" i="10" s="1"/>
  <c r="C77" i="10"/>
  <c r="F77" i="10" s="1"/>
  <c r="L65" i="10"/>
  <c r="N65" i="10" s="1"/>
  <c r="G73" i="10"/>
  <c r="J73" i="10" s="1"/>
  <c r="D258" i="11"/>
  <c r="Q258" i="11"/>
  <c r="D65" i="10"/>
  <c r="K77" i="10"/>
  <c r="N77" i="10" s="1"/>
  <c r="C71" i="10"/>
  <c r="F71" i="10" s="1"/>
  <c r="C59" i="10"/>
  <c r="F59" i="10" s="1"/>
  <c r="M65" i="10"/>
  <c r="M58" i="10" s="1"/>
  <c r="Q65" i="10"/>
  <c r="Q58" i="10" s="1"/>
  <c r="I65" i="10"/>
  <c r="I58" i="10" s="1"/>
  <c r="H65" i="10"/>
  <c r="J65" i="10" s="1"/>
  <c r="L40" i="10"/>
  <c r="B27" i="9"/>
  <c r="M40" i="10"/>
  <c r="B25" i="9"/>
  <c r="K52" i="10"/>
  <c r="C31" i="9"/>
  <c r="C40" i="10"/>
  <c r="E34" i="10"/>
  <c r="C51" i="10"/>
  <c r="F51" i="10" s="1"/>
  <c r="B30" i="9" s="1"/>
  <c r="B31" i="9"/>
  <c r="D25" i="9"/>
  <c r="C27" i="9"/>
  <c r="M34" i="10"/>
  <c r="M33" i="10" s="1"/>
  <c r="C34" i="10"/>
  <c r="C25" i="9"/>
  <c r="E27" i="9"/>
  <c r="E258" i="11"/>
  <c r="I258" i="11"/>
  <c r="O258" i="11"/>
  <c r="O40" i="10"/>
  <c r="R40" i="10" s="1"/>
  <c r="P383" i="13"/>
  <c r="C50" i="10"/>
  <c r="F50" i="10" s="1"/>
  <c r="B29" i="9" s="1"/>
  <c r="K40" i="10"/>
  <c r="N40" i="10" s="1"/>
  <c r="O383" i="13"/>
  <c r="G40" i="10"/>
  <c r="D40" i="10"/>
  <c r="D33" i="10" s="1"/>
  <c r="P34" i="10"/>
  <c r="P33" i="10" s="1"/>
  <c r="M48" i="10"/>
  <c r="N48" i="10" s="1"/>
  <c r="E40" i="10"/>
  <c r="I34" i="10"/>
  <c r="I33" i="10" s="1"/>
  <c r="L34" i="10"/>
  <c r="L383" i="13"/>
  <c r="E383" i="13"/>
  <c r="H40" i="10"/>
  <c r="F8" i="14"/>
  <c r="F31" i="14" s="1"/>
  <c r="D283" i="14"/>
  <c r="E31" i="14"/>
  <c r="K283" i="14"/>
  <c r="H27" i="10"/>
  <c r="O15" i="10"/>
  <c r="R15" i="10" s="1"/>
  <c r="L15" i="10"/>
  <c r="D12" i="9"/>
  <c r="E13" i="9"/>
  <c r="C258" i="11"/>
  <c r="G383" i="13"/>
  <c r="H383" i="13"/>
  <c r="K383" i="13"/>
  <c r="P29" i="14"/>
  <c r="C27" i="10"/>
  <c r="H21" i="10"/>
  <c r="E23" i="10"/>
  <c r="I23" i="10"/>
  <c r="G21" i="10"/>
  <c r="J21" i="10" s="1"/>
  <c r="F29" i="14"/>
  <c r="C9" i="10"/>
  <c r="G15" i="10"/>
  <c r="P9" i="10"/>
  <c r="P8" i="10" s="1"/>
  <c r="H9" i="10"/>
  <c r="C15" i="10"/>
  <c r="M9" i="10"/>
  <c r="M283" i="14"/>
  <c r="M15" i="10"/>
  <c r="M27" i="10"/>
  <c r="N27" i="10" s="1"/>
  <c r="C21" i="10"/>
  <c r="K25" i="10"/>
  <c r="N25" i="10" s="1"/>
  <c r="D15" i="9" s="1"/>
  <c r="K15" i="10"/>
  <c r="N15" i="10" s="1"/>
  <c r="I15" i="10"/>
  <c r="H15" i="10"/>
  <c r="Q9" i="10"/>
  <c r="Q8" i="10" s="1"/>
  <c r="Q24" i="10"/>
  <c r="L9" i="10"/>
  <c r="N9" i="10" s="1"/>
  <c r="L24" i="10"/>
  <c r="N24" i="10" s="1"/>
  <c r="D14" i="9" s="1"/>
  <c r="G24" i="10"/>
  <c r="J24" i="10" s="1"/>
  <c r="C14" i="9" s="1"/>
  <c r="O9" i="10"/>
  <c r="D15" i="10"/>
  <c r="G283" i="14"/>
  <c r="M21" i="10"/>
  <c r="N21" i="10" s="1"/>
  <c r="E15" i="10"/>
  <c r="E8" i="10" s="1"/>
  <c r="K23" i="10"/>
  <c r="N23" i="10" s="1"/>
  <c r="D22" i="10"/>
  <c r="D9" i="10"/>
  <c r="I9" i="10"/>
  <c r="G33" i="10"/>
  <c r="C383" i="13"/>
  <c r="D383" i="13"/>
  <c r="P283" i="14"/>
  <c r="L283" i="14"/>
  <c r="E283" i="14"/>
  <c r="C29" i="14"/>
  <c r="C31" i="14"/>
  <c r="E306" i="14" l="1"/>
  <c r="E304" i="14"/>
  <c r="G306" i="14"/>
  <c r="G304" i="14"/>
  <c r="J283" i="14"/>
  <c r="B11" i="9"/>
  <c r="F21" i="10"/>
  <c r="J15" i="10"/>
  <c r="F258" i="11"/>
  <c r="C281" i="11"/>
  <c r="C279" i="11"/>
  <c r="D306" i="14"/>
  <c r="D304" i="14"/>
  <c r="L406" i="13"/>
  <c r="L404" i="13"/>
  <c r="O406" i="13"/>
  <c r="O404" i="13"/>
  <c r="R383" i="13"/>
  <c r="Q281" i="11"/>
  <c r="Q279" i="11"/>
  <c r="F65" i="10"/>
  <c r="Q406" i="13"/>
  <c r="Q404" i="13"/>
  <c r="J22" i="10"/>
  <c r="C12" i="9" s="1"/>
  <c r="R24" i="10"/>
  <c r="E14" i="9" s="1"/>
  <c r="R46" i="10"/>
  <c r="E25" i="9" s="1"/>
  <c r="N34" i="10"/>
  <c r="N72" i="10"/>
  <c r="D40" i="9" s="1"/>
  <c r="F23" i="10"/>
  <c r="D406" i="13"/>
  <c r="D404" i="13"/>
  <c r="C406" i="13"/>
  <c r="C404" i="13"/>
  <c r="F383" i="13"/>
  <c r="L306" i="14"/>
  <c r="L304" i="14"/>
  <c r="G54" i="10"/>
  <c r="G56" i="10"/>
  <c r="F15" i="10"/>
  <c r="F9" i="10"/>
  <c r="B13" i="9"/>
  <c r="K406" i="13"/>
  <c r="K404" i="13"/>
  <c r="N383" i="13"/>
  <c r="P56" i="10"/>
  <c r="P54" i="10"/>
  <c r="O281" i="11"/>
  <c r="O279" i="11"/>
  <c r="R258" i="11"/>
  <c r="F40" i="10"/>
  <c r="I81" i="10"/>
  <c r="I79" i="10"/>
  <c r="D281" i="11"/>
  <c r="D279" i="11"/>
  <c r="E81" i="10"/>
  <c r="E79" i="10"/>
  <c r="C306" i="14"/>
  <c r="C304" i="14"/>
  <c r="F283" i="14"/>
  <c r="J23" i="10"/>
  <c r="O306" i="14"/>
  <c r="O304" i="14"/>
  <c r="R283" i="14"/>
  <c r="J47" i="10"/>
  <c r="C26" i="9" s="1"/>
  <c r="P306" i="14"/>
  <c r="P304" i="14"/>
  <c r="E31" i="10"/>
  <c r="E29" i="10"/>
  <c r="R9" i="10"/>
  <c r="H406" i="13"/>
  <c r="H404" i="13"/>
  <c r="K306" i="14"/>
  <c r="K304" i="14"/>
  <c r="N283" i="14"/>
  <c r="I56" i="10"/>
  <c r="I54" i="10"/>
  <c r="D56" i="10"/>
  <c r="D54" i="10"/>
  <c r="I281" i="11"/>
  <c r="I279" i="11"/>
  <c r="F34" i="10"/>
  <c r="Q81" i="10"/>
  <c r="Q79" i="10"/>
  <c r="R65" i="10"/>
  <c r="H306" i="14"/>
  <c r="H304" i="14"/>
  <c r="J34" i="10"/>
  <c r="J258" i="11"/>
  <c r="G281" i="11"/>
  <c r="G279" i="11"/>
  <c r="P81" i="10"/>
  <c r="P79" i="10"/>
  <c r="J9" i="10"/>
  <c r="Q306" i="14"/>
  <c r="Q304" i="14"/>
  <c r="R34" i="10"/>
  <c r="G58" i="10"/>
  <c r="J59" i="10"/>
  <c r="N258" i="11"/>
  <c r="K279" i="11"/>
  <c r="K281" i="11"/>
  <c r="Q31" i="10"/>
  <c r="Q29" i="10"/>
  <c r="M306" i="14"/>
  <c r="M304" i="14"/>
  <c r="P31" i="10"/>
  <c r="P29" i="10"/>
  <c r="B17" i="9"/>
  <c r="F27" i="10"/>
  <c r="G406" i="13"/>
  <c r="G404" i="13"/>
  <c r="J383" i="13"/>
  <c r="E406" i="13"/>
  <c r="E404" i="13"/>
  <c r="J40" i="10"/>
  <c r="P406" i="13"/>
  <c r="P404" i="13"/>
  <c r="E279" i="11"/>
  <c r="E281" i="11"/>
  <c r="M56" i="10"/>
  <c r="M54" i="10"/>
  <c r="D31" i="9"/>
  <c r="N52" i="10"/>
  <c r="M79" i="10"/>
  <c r="M81" i="10"/>
  <c r="M281" i="11"/>
  <c r="M279" i="11"/>
  <c r="Q54" i="10"/>
  <c r="Q56" i="10"/>
  <c r="L281" i="11"/>
  <c r="L279" i="11"/>
  <c r="E26" i="9"/>
  <c r="R47" i="10"/>
  <c r="F22" i="10"/>
  <c r="J27" i="10"/>
  <c r="R21" i="10"/>
  <c r="E11" i="9" s="1"/>
  <c r="D45" i="9"/>
  <c r="D39" i="9"/>
  <c r="C41" i="9"/>
  <c r="K58" i="10"/>
  <c r="C24" i="9"/>
  <c r="O33" i="10"/>
  <c r="E24" i="9"/>
  <c r="K33" i="10"/>
  <c r="E12" i="9"/>
  <c r="E10" i="9"/>
  <c r="D13" i="9"/>
  <c r="K8" i="10"/>
  <c r="D11" i="9"/>
  <c r="C17" i="9"/>
  <c r="G8" i="10"/>
  <c r="C13" i="9"/>
  <c r="C58" i="10"/>
  <c r="C38" i="9"/>
  <c r="O58" i="10"/>
  <c r="L33" i="10"/>
  <c r="L8" i="10"/>
  <c r="D38" i="9"/>
  <c r="B38" i="9"/>
  <c r="H58" i="10"/>
  <c r="B45" i="9"/>
  <c r="L58" i="10"/>
  <c r="E38" i="9"/>
  <c r="D58" i="10"/>
  <c r="D24" i="9"/>
  <c r="E31" i="9"/>
  <c r="C33" i="10"/>
  <c r="D27" i="9"/>
  <c r="B12" i="9"/>
  <c r="H8" i="10"/>
  <c r="D17" i="9"/>
  <c r="H33" i="10"/>
  <c r="J33" i="10" s="1"/>
  <c r="E33" i="10"/>
  <c r="C11" i="9"/>
  <c r="C8" i="10"/>
  <c r="M8" i="10"/>
  <c r="D10" i="9"/>
  <c r="D8" i="10"/>
  <c r="I8" i="10"/>
  <c r="O8" i="10"/>
  <c r="J56" i="10" l="1"/>
  <c r="J54" i="10"/>
  <c r="R8" i="10"/>
  <c r="O29" i="10"/>
  <c r="O31" i="10"/>
  <c r="D29" i="10"/>
  <c r="D31" i="10"/>
  <c r="H31" i="10"/>
  <c r="H29" i="10"/>
  <c r="L81" i="10"/>
  <c r="L79" i="10"/>
  <c r="R33" i="10"/>
  <c r="O56" i="10"/>
  <c r="O54" i="10"/>
  <c r="N306" i="14"/>
  <c r="N304" i="14"/>
  <c r="R306" i="14"/>
  <c r="R304" i="14"/>
  <c r="F306" i="14"/>
  <c r="F304" i="14"/>
  <c r="E56" i="10"/>
  <c r="E54" i="10"/>
  <c r="L31" i="10"/>
  <c r="L29" i="10"/>
  <c r="C79" i="10"/>
  <c r="F58" i="10"/>
  <c r="C81" i="10"/>
  <c r="G81" i="10"/>
  <c r="G79" i="10"/>
  <c r="J58" i="10"/>
  <c r="M31" i="10"/>
  <c r="M29" i="10"/>
  <c r="H79" i="10"/>
  <c r="H81" i="10"/>
  <c r="L54" i="10"/>
  <c r="L56" i="10"/>
  <c r="N8" i="10"/>
  <c r="K31" i="10"/>
  <c r="K29" i="10"/>
  <c r="K56" i="10"/>
  <c r="N33" i="10"/>
  <c r="K54" i="10"/>
  <c r="K81" i="10"/>
  <c r="N58" i="10"/>
  <c r="K79" i="10"/>
  <c r="J406" i="13"/>
  <c r="J404" i="13"/>
  <c r="J281" i="11"/>
  <c r="J279" i="11"/>
  <c r="R281" i="11"/>
  <c r="R279" i="11"/>
  <c r="F406" i="13"/>
  <c r="F404" i="13"/>
  <c r="R406" i="13"/>
  <c r="R404" i="13"/>
  <c r="H56" i="10"/>
  <c r="H54" i="10"/>
  <c r="D81" i="10"/>
  <c r="D79" i="10"/>
  <c r="I31" i="10"/>
  <c r="I29" i="10"/>
  <c r="C31" i="10"/>
  <c r="C29" i="10"/>
  <c r="F8" i="10"/>
  <c r="F33" i="10"/>
  <c r="C56" i="10"/>
  <c r="C54" i="10"/>
  <c r="R58" i="10"/>
  <c r="O81" i="10"/>
  <c r="O79" i="10"/>
  <c r="J8" i="10"/>
  <c r="G31" i="10"/>
  <c r="G29" i="10"/>
  <c r="N281" i="11"/>
  <c r="N279" i="11"/>
  <c r="N406" i="13"/>
  <c r="N404" i="13"/>
  <c r="F281" i="11"/>
  <c r="F279" i="11"/>
  <c r="J306" i="14"/>
  <c r="J304" i="14"/>
  <c r="B39" i="9"/>
  <c r="C23" i="9"/>
  <c r="C34" i="9" s="1"/>
  <c r="B24" i="9"/>
  <c r="D23" i="9"/>
  <c r="D34" i="9" s="1"/>
  <c r="C10" i="9"/>
  <c r="B10" i="9"/>
  <c r="D9" i="9"/>
  <c r="D20" i="9" s="1"/>
  <c r="B9" i="9"/>
  <c r="B20" i="9" s="1"/>
  <c r="E9" i="9"/>
  <c r="E20" i="9" s="1"/>
  <c r="C9" i="9"/>
  <c r="C20" i="9" s="1"/>
  <c r="R81" i="10" l="1"/>
  <c r="R79" i="10"/>
  <c r="F31" i="10"/>
  <c r="F29" i="10"/>
  <c r="N81" i="10"/>
  <c r="N79" i="10"/>
  <c r="R56" i="10"/>
  <c r="R54" i="10"/>
  <c r="J31" i="10"/>
  <c r="J29" i="10"/>
  <c r="R31" i="10"/>
  <c r="R29" i="10"/>
  <c r="E37" i="9"/>
  <c r="E48" i="9" s="1"/>
  <c r="J81" i="10"/>
  <c r="J79" i="10"/>
  <c r="F81" i="10"/>
  <c r="F79" i="10"/>
  <c r="F56" i="10"/>
  <c r="F54" i="10"/>
  <c r="N56" i="10"/>
  <c r="N54" i="10"/>
  <c r="N31" i="10"/>
  <c r="N29" i="10"/>
  <c r="C33" i="9"/>
  <c r="E47" i="9"/>
  <c r="E23" i="9"/>
  <c r="E34" i="9" s="1"/>
  <c r="B37" i="9"/>
  <c r="B48" i="9" s="1"/>
  <c r="C37" i="9"/>
  <c r="C48" i="9" s="1"/>
  <c r="D37" i="9"/>
  <c r="D48" i="9" s="1"/>
  <c r="D33" i="9"/>
  <c r="B23" i="9"/>
  <c r="B34" i="9" s="1"/>
  <c r="E19" i="9"/>
  <c r="B19" i="9"/>
  <c r="C19" i="9"/>
  <c r="D19" i="9"/>
  <c r="E33" i="9" l="1"/>
  <c r="D47" i="9"/>
  <c r="C47" i="9"/>
  <c r="B47" i="9"/>
  <c r="B33" i="9"/>
</calcChain>
</file>

<file path=xl/sharedStrings.xml><?xml version="1.0" encoding="utf-8"?>
<sst xmlns="http://schemas.openxmlformats.org/spreadsheetml/2006/main" count="1601" uniqueCount="151">
  <si>
    <t>Reporting Period</t>
  </si>
  <si>
    <t>through</t>
  </si>
  <si>
    <t>MCO Name</t>
  </si>
  <si>
    <t>Report Run Date</t>
  </si>
  <si>
    <t>Inpatient Services</t>
  </si>
  <si>
    <t>Physician Surgical/Diagnostic Procedures</t>
  </si>
  <si>
    <t>Transplant Services (In &amp; Out-of-State)</t>
  </si>
  <si>
    <t>Other Out-of-State Services</t>
  </si>
  <si>
    <t>Physical Therapy</t>
  </si>
  <si>
    <t>Occupational Therapy</t>
  </si>
  <si>
    <t>Speech Therapy</t>
  </si>
  <si>
    <t>Vision Services</t>
  </si>
  <si>
    <t>Hearing Services</t>
  </si>
  <si>
    <t>Enteral/Parenteral Therapy</t>
  </si>
  <si>
    <t>Durable Medical Equipment</t>
  </si>
  <si>
    <t>Orthotics/Prosthetics</t>
  </si>
  <si>
    <t>Value-Added Services</t>
  </si>
  <si>
    <t>Physical Health Services Requested</t>
  </si>
  <si>
    <t>PH Service</t>
  </si>
  <si>
    <t>Physical Health Services Approved</t>
  </si>
  <si>
    <t>Physical Health Services Denied</t>
  </si>
  <si>
    <t xml:space="preserve">Based on this information, what steps has MCO taken to decrease administrative denials?  </t>
  </si>
  <si>
    <t xml:space="preserve">Based on this information, what steps has MCO taken to decrease clinical denials?  </t>
  </si>
  <si>
    <t>Behavioral Health Services Requested</t>
  </si>
  <si>
    <t>BH Service</t>
  </si>
  <si>
    <t>Behavioral Health Services Approved</t>
  </si>
  <si>
    <t>Behavioral Health Services Denied</t>
  </si>
  <si>
    <t>Dental Care Services Requested</t>
  </si>
  <si>
    <t>Dental Service</t>
  </si>
  <si>
    <t>Dental Care Services Approved</t>
  </si>
  <si>
    <t>Dental Care Services Denied</t>
  </si>
  <si>
    <t>Diagnostic (D0100 - D0999)</t>
  </si>
  <si>
    <t>Preventive (D1000 - D1999)</t>
  </si>
  <si>
    <t>Restorative (D2000 - D2999)</t>
  </si>
  <si>
    <t>Endodontics (D3000 - D3999)</t>
  </si>
  <si>
    <t>Periodontics (D4000 - D4999)</t>
  </si>
  <si>
    <t>Removable Prosthodontics (D5000 - D5899)</t>
  </si>
  <si>
    <t>Oral/Maxillofacial Surgery (D7000 - D7999)</t>
  </si>
  <si>
    <t>Orthodontics (D8000 - D8999)</t>
  </si>
  <si>
    <t>Adjunctive General Services (D9000 - D9999)</t>
  </si>
  <si>
    <t xml:space="preserve">What steps has MCO taken to address trends/concerns identified?  </t>
  </si>
  <si>
    <t>Total Requests for Services</t>
  </si>
  <si>
    <t>Continued Authorization Requests</t>
  </si>
  <si>
    <t>Total Approvals</t>
  </si>
  <si>
    <t>Total Clinical Denials</t>
  </si>
  <si>
    <t>Total Administrative Denials</t>
  </si>
  <si>
    <t>Behavioral Health Services</t>
  </si>
  <si>
    <t>Physical Health Services</t>
  </si>
  <si>
    <t>Dental Services</t>
  </si>
  <si>
    <t>Type of Service</t>
  </si>
  <si>
    <t xml:space="preserve">Based on this information, what steps has MCO taken to decrease pending requests?  </t>
  </si>
  <si>
    <t>Approvals/Requests Percentage</t>
  </si>
  <si>
    <t>Denials/Requests Percentage</t>
  </si>
  <si>
    <t xml:space="preserve">Other </t>
  </si>
  <si>
    <t>Total Requests for Service</t>
  </si>
  <si>
    <t>Number of Initial Authorization Requests</t>
  </si>
  <si>
    <t xml:space="preserve">        Approvals</t>
  </si>
  <si>
    <t xml:space="preserve">        Clinical Denials</t>
  </si>
  <si>
    <t xml:space="preserve">        Administrative Denials</t>
  </si>
  <si>
    <t xml:space="preserve">        Partial Denials</t>
  </si>
  <si>
    <t>Number of Continued Authorization Requests</t>
  </si>
  <si>
    <t xml:space="preserve">        Termination of Service</t>
  </si>
  <si>
    <t xml:space="preserve">        Reductions of Service</t>
  </si>
  <si>
    <t>Total Partial Denials</t>
  </si>
  <si>
    <t>Total Reductions of Service</t>
  </si>
  <si>
    <t>Total Terminations of Service</t>
  </si>
  <si>
    <t>Requests per 1,000 Members</t>
  </si>
  <si>
    <t>Approvals/Requests</t>
  </si>
  <si>
    <t>Approvals per 1,000 Members</t>
  </si>
  <si>
    <t>Denials/Requests</t>
  </si>
  <si>
    <t>Denials per 1,000 Members</t>
  </si>
  <si>
    <t>Total BH Services</t>
  </si>
  <si>
    <t>Total PH Services</t>
  </si>
  <si>
    <t>Total Dental Services</t>
  </si>
  <si>
    <t>Physician Surgical/ Diagnostic Procedures (excluding Transplants)</t>
  </si>
  <si>
    <t>Orthotics/ Prosthetics</t>
  </si>
  <si>
    <t>Maxillofacial Prosthetics (D5900 - D5999)</t>
  </si>
  <si>
    <t>Quarter __ CY __</t>
  </si>
  <si>
    <t>Accredited Residential Treatment Center (ARTC) for Adults with Substance Use Disorders</t>
  </si>
  <si>
    <t>Accredited Residential Treatment Center (ARTC) for Youth</t>
  </si>
  <si>
    <t>Inpatient Psychiatric Care in Freestanding Hospital or Psychiatric Units of Acute Care Hospital</t>
  </si>
  <si>
    <t>Institution for Mental Diseases (IMD)</t>
  </si>
  <si>
    <t>ARTC for Adults w/Substance Use Disorders</t>
  </si>
  <si>
    <t>ARTC for Youth</t>
  </si>
  <si>
    <t>Inpatient Psychiatric Care in Freestanding Psychiatric Hospital or Psychiatric Unit of Acute Care Hospital</t>
  </si>
  <si>
    <t>1.</t>
  </si>
  <si>
    <t>2.</t>
  </si>
  <si>
    <t>3.</t>
  </si>
  <si>
    <t>Transportation Services</t>
  </si>
  <si>
    <t>Other (i.e. OPPS, Medical Supplies)</t>
  </si>
  <si>
    <t>Current</t>
  </si>
  <si>
    <t>Previous Quarters</t>
  </si>
  <si>
    <t>Current Quarter __ CY __</t>
  </si>
  <si>
    <t>Current Quarter</t>
  </si>
  <si>
    <t>CYTD</t>
  </si>
  <si>
    <t xml:space="preserve">Non-Accredited Residential Treatment Center (RTC) </t>
  </si>
  <si>
    <t>Group Home</t>
  </si>
  <si>
    <t xml:space="preserve">Treatment Foster Care I </t>
  </si>
  <si>
    <t>Treatment Foster Care II</t>
  </si>
  <si>
    <t xml:space="preserve">Non-Accredited Residential Treatment Center </t>
  </si>
  <si>
    <t>Summary</t>
  </si>
  <si>
    <t>Analysis</t>
  </si>
  <si>
    <t xml:space="preserve">Based on this information, what were the reasons identified for these denials, and what steps has MCO taken to decrease clinical denials?  </t>
  </si>
  <si>
    <t>2.  List the reasons for administrative denials for the current quarter; how do they compare to the last three previous quarters?  Expand list and provide refreshed data, as necessary.</t>
  </si>
  <si>
    <t>Physical Health Sorted</t>
  </si>
  <si>
    <t>Behavioral Health Sorted</t>
  </si>
  <si>
    <t>Dental Sorted</t>
  </si>
  <si>
    <r>
      <t xml:space="preserve">Number of </t>
    </r>
    <r>
      <rPr>
        <b/>
        <sz val="11"/>
        <color theme="1"/>
        <rFont val="Arial"/>
        <family val="2"/>
      </rPr>
      <t>Requests</t>
    </r>
    <r>
      <rPr>
        <sz val="11"/>
        <color theme="1"/>
        <rFont val="Arial"/>
        <family val="2"/>
      </rPr>
      <t xml:space="preserve"> per 1,000 Members</t>
    </r>
  </si>
  <si>
    <r>
      <t xml:space="preserve">Number of Requests </t>
    </r>
    <r>
      <rPr>
        <b/>
        <sz val="11"/>
        <color theme="1"/>
        <rFont val="Arial"/>
        <family val="2"/>
      </rPr>
      <t>Approved</t>
    </r>
    <r>
      <rPr>
        <sz val="11"/>
        <color theme="1"/>
        <rFont val="Arial"/>
        <family val="2"/>
      </rPr>
      <t xml:space="preserve"> per 1,000 Members</t>
    </r>
  </si>
  <si>
    <r>
      <t xml:space="preserve">Number of Requests </t>
    </r>
    <r>
      <rPr>
        <b/>
        <sz val="11"/>
        <color theme="1"/>
        <rFont val="Arial"/>
        <family val="2"/>
      </rPr>
      <t>Denied</t>
    </r>
    <r>
      <rPr>
        <sz val="11"/>
        <color theme="1"/>
        <rFont val="Arial"/>
        <family val="2"/>
      </rPr>
      <t xml:space="preserve"> per 1,000 Members</t>
    </r>
  </si>
  <si>
    <r>
      <rPr>
        <sz val="11"/>
        <color theme="1"/>
        <rFont val="Arial"/>
        <family val="2"/>
      </rPr>
      <t xml:space="preserve">Number of Requests </t>
    </r>
    <r>
      <rPr>
        <b/>
        <sz val="11"/>
        <color theme="1"/>
        <rFont val="Arial"/>
        <family val="2"/>
      </rPr>
      <t>Approved</t>
    </r>
    <r>
      <rPr>
        <sz val="11"/>
        <color theme="1"/>
        <rFont val="Arial"/>
        <family val="2"/>
      </rPr>
      <t xml:space="preserve"> per 1,000 Members</t>
    </r>
  </si>
  <si>
    <r>
      <rPr>
        <sz val="11"/>
        <color theme="1"/>
        <rFont val="Arial"/>
        <family val="2"/>
      </rPr>
      <t xml:space="preserve">Number of Requests </t>
    </r>
    <r>
      <rPr>
        <b/>
        <sz val="11"/>
        <color theme="1"/>
        <rFont val="Arial"/>
        <family val="2"/>
      </rPr>
      <t>Denied</t>
    </r>
    <r>
      <rPr>
        <sz val="11"/>
        <color theme="1"/>
        <rFont val="Arial"/>
        <family val="2"/>
      </rPr>
      <t xml:space="preserve"> per 1,000 Members</t>
    </r>
  </si>
  <si>
    <t>Q1</t>
  </si>
  <si>
    <t>Q2</t>
  </si>
  <si>
    <t>Q3</t>
  </si>
  <si>
    <t>Q4</t>
  </si>
  <si>
    <t>Jan</t>
  </si>
  <si>
    <t>Feb</t>
  </si>
  <si>
    <t>Mar</t>
  </si>
  <si>
    <t>Apr</t>
  </si>
  <si>
    <t>May</t>
  </si>
  <si>
    <t>Jun</t>
  </si>
  <si>
    <t>Jul</t>
  </si>
  <si>
    <t>Aug</t>
  </si>
  <si>
    <t>Oct</t>
  </si>
  <si>
    <t>Sep</t>
  </si>
  <si>
    <t>Nov</t>
  </si>
  <si>
    <t>Dec</t>
  </si>
  <si>
    <t>3.  List the reasons for Pending Requests  for the current quarter; how do they compare to the last three previous quarters?  Expand list and provide refreshed data, as necessary.</t>
  </si>
  <si>
    <t xml:space="preserve">Based on this information, what steps has MCO taken to decrease Pending Requests ?  </t>
  </si>
  <si>
    <t>Unique Members</t>
  </si>
  <si>
    <t>Applied Behavior Analysis (ABA) – Stage 3 Only</t>
  </si>
  <si>
    <t>Behavioral Health Respite Care – after 720 hrs or 30 days</t>
  </si>
  <si>
    <t>Partial Hospitalization Services in Acute Care or Freestanding Psychiatric Hospital – after 45 days</t>
  </si>
  <si>
    <t>Data is to be refreshed every quarter with the current quarter reported in Column B.</t>
  </si>
  <si>
    <t>1.  List any services that require prior authorization for which the approval rate is ≤ 75% (clinical denials ≥ 25%) for the current quarter; how do they compare to the last three previous quarters?  Expand list and provide refreshed data, as necessary.</t>
  </si>
  <si>
    <t xml:space="preserve">1.  List any services that require prior authorization for which the approval rate is ≤ 75% (clinical denials ≥ 25%) for the current quarter; how do they compare to the last three previous quarters?  Expand list and provide refreshed data, as necessary. </t>
  </si>
  <si>
    <t>***Data is to be refreshed every quarter with the current quarter reported in Column B.  Bold print the top 5 in each quarter.***</t>
  </si>
  <si>
    <t>1. In reviewing the refreshed data provided in the BH Services Summary for previous quarters, how do the values compare from quarter to quarter (i.e., are there any significant increases or decreases or any significant outliers that raise concerns)?  Although the current quarter’s data is less when compared to previous quarters, does the MCO have any concerns about the current data reported?  Are there any concerns that need to be addressed by the MCO?</t>
  </si>
  <si>
    <t>2. Are there any significant increases or decreases in the approval and denial percentages reported in the BH Services Summary when comparing refreshed data for previous quarters?  Although the current quarter’s data is less when compared to previous quarters, are there any concerns about the current data reported?  Are there any concerns that need to be addressed by the MCO?</t>
  </si>
  <si>
    <t>1. In reviewing the refreshed data provided in the PH Services Summary for previous quarters, how do the values compare from quarter to quarter (i.e., are there any significant increases or decreases or any significant outliers that raise concerns)?  Although the current quarter’s data is less when compared to previous quarters, does the MCO have any concerns about the current data reported?  Are there any concerns that need to be addressed by the MCO?</t>
  </si>
  <si>
    <t>2. Are there any significant increases or decreases in the approval and denial percentages reported in the PH Services Summary when comparing refreshed data for previous quarters?  Although the current quarter’s data is less when compared to previous quarters, are there any concerns about the current data reported?  Are there any concerns that need to be addressed by the MCO?</t>
  </si>
  <si>
    <t>1. In reviewing the refreshed data provided in the Dental Services Summary for previous quarters, how do the values compare from quarter to quarter (i.e., are there any significant increases or decreases or any significant outliers that raise concerns)?  Although the current quarter’s data is less when compared to previous quarters, does the MCO have any concerns about the current data reported?  Are there any concerns that need to be addressed by the MCO?</t>
  </si>
  <si>
    <t>2. Are there any significant increases or decreases in the approval and denial percentages reported in the Dental Services Summary when comparing refreshed data for previous quarters?  Although the current quarter’s data is less when compared to previous quarters, are there any concerns about the current data reported?  Are there any concerns that need to be addressed by the MCO?</t>
  </si>
  <si>
    <t xml:space="preserve">1. Based on the refreshed data provided in the BH Sorted tab, did the MCO identify any trends or have any concerns for any services listed?  Identify service(s) and document trends/concerns.  Expand list, as necessary.  </t>
  </si>
  <si>
    <t xml:space="preserve">1. Based on the refreshed data provided in the PH Sorted tab, did the MCO identify any trends or have any concerns for any services listed?  Identify service(s) and document trends/concerns.  Expand list, as necessary.  </t>
  </si>
  <si>
    <t xml:space="preserve">1. Based on the refreshed data provided in the Dental Sorted tab, did the MCO identify any trends or have any concerns for any services listed?  Identify service(s) and document trends/concerns.  Expand list, as necessary.  </t>
  </si>
  <si>
    <t xml:space="preserve">Total Pending or In Progress Requests </t>
  </si>
  <si>
    <t xml:space="preserve">        Requests Pending or In Progress</t>
  </si>
  <si>
    <t>Total Pending or In Progress Requests</t>
  </si>
  <si>
    <t>&lt;&lt;&lt; HIDE &gt;&gt;&gt;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</si>
</sst>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m/d/yy;@"/>
    <numFmt numFmtId="165" formatCode="0.0%"/>
    <numFmt numFmtId="166" formatCode="_(* #,##0.0_);_(* \(#,##0.0\);_(* &quot;-&quot;??_);_(@_)"/>
    <numFmt numFmtId="167" formatCode="_(* #,##0_);_(* \(#,##0\);_(* &quot;-&quot;??_);_(@_)"/>
  </numFmts>
  <fonts count="13" x14ac:knownFonts="1">
    <font>
      <sz val="11"/>
      <color theme="1"/>
      <name val="Calibri"/>
      <family val="2"/>
      <scheme val="minor"/>
    </font>
    <font>
      <sz val="11"/>
      <color theme="1"/>
      <name val="Calibri"/>
      <family val="2"/>
      <scheme val="minor"/>
    </font>
    <font>
      <b/>
      <sz val="11"/>
      <name val="Arial"/>
      <family val="2"/>
    </font>
    <font>
      <sz val="11"/>
      <color indexed="8"/>
      <name val="Arial"/>
      <family val="2"/>
    </font>
    <font>
      <sz val="10"/>
      <name val="Arial"/>
      <family val="2"/>
    </font>
    <font>
      <sz val="11"/>
      <name val="Arial"/>
      <family val="2"/>
    </font>
    <font>
      <b/>
      <sz val="11"/>
      <color indexed="8"/>
      <name val="Arial"/>
      <family val="2"/>
    </font>
    <font>
      <sz val="11"/>
      <color theme="1"/>
      <name val="Arial"/>
      <family val="2"/>
    </font>
    <font>
      <b/>
      <sz val="11"/>
      <color theme="1"/>
      <name val="Arial"/>
      <family val="2"/>
    </font>
    <font>
      <b/>
      <sz val="11"/>
      <color rgb="FFFF0000"/>
      <name val="Arial"/>
      <family val="2"/>
    </font>
    <font>
      <b/>
      <sz val="14"/>
      <color rgb="FFFF0000"/>
      <name val="Arial"/>
      <family val="2"/>
    </font>
    <font>
      <sz val="11"/>
      <color theme="0"/>
      <name val="Arial"/>
      <family val="2"/>
    </font>
    <font>
      <sz val="11"/>
      <color rgb="FFFF0000"/>
      <name val="Arial"/>
      <family val="2"/>
    </font>
  </fonts>
  <fills count="9">
    <fill>
      <patternFill patternType="none"/>
    </fill>
    <fill>
      <patternFill patternType="gray125"/>
    </fill>
    <fill>
      <patternFill patternType="solid">
        <fgColor rgb="FF99CCFF"/>
        <bgColor indexed="64"/>
      </patternFill>
    </fill>
    <fill>
      <patternFill patternType="solid">
        <fgColor theme="0" tint="-0.14996795556505021"/>
        <bgColor indexed="64"/>
      </patternFill>
    </fill>
    <fill>
      <patternFill patternType="solid">
        <fgColor rgb="FFD9D9D9"/>
        <bgColor indexed="64"/>
      </patternFill>
    </fill>
    <fill>
      <patternFill patternType="solid">
        <fgColor rgb="FFBFBFB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rgb="FF000000"/>
      </right>
      <top/>
      <bottom/>
      <diagonal/>
    </border>
    <border>
      <left/>
      <right style="thin">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rgb="FF000000"/>
      </left>
      <right style="thin">
        <color rgb="FF000000"/>
      </right>
      <top style="thin">
        <color auto="1"/>
      </top>
      <bottom/>
      <diagonal/>
    </border>
    <border>
      <left style="thin">
        <color rgb="FF000000"/>
      </left>
      <right style="thin">
        <color rgb="FF000000"/>
      </right>
      <top style="thin">
        <color auto="1"/>
      </top>
      <bottom style="medium">
        <color rgb="FF000000"/>
      </bottom>
      <diagonal/>
    </border>
    <border>
      <left style="thin">
        <color auto="1"/>
      </left>
      <right style="thin">
        <color auto="1"/>
      </right>
      <top style="medium">
        <color auto="1"/>
      </top>
      <bottom style="medium">
        <color auto="1"/>
      </bottom>
      <diagonal/>
    </border>
    <border>
      <left style="medium">
        <color auto="1"/>
      </left>
      <right style="thin">
        <color rgb="FF000000"/>
      </right>
      <top style="medium">
        <color auto="1"/>
      </top>
      <bottom/>
      <diagonal/>
    </border>
    <border>
      <left style="thin">
        <color auto="1"/>
      </left>
      <right style="thin">
        <color auto="1"/>
      </right>
      <top/>
      <bottom/>
      <diagonal/>
    </border>
    <border>
      <left style="medium">
        <color auto="1"/>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style="hair">
        <color rgb="FF000000"/>
      </top>
      <bottom/>
      <diagonal/>
    </border>
    <border>
      <left style="medium">
        <color auto="1"/>
      </left>
      <right style="thin">
        <color rgb="FF000000"/>
      </right>
      <top/>
      <bottom style="medium">
        <color auto="1"/>
      </bottom>
      <diagonal/>
    </border>
    <border>
      <left style="thin">
        <color rgb="FF000000"/>
      </left>
      <right style="thin">
        <color rgb="FF000000"/>
      </right>
      <top/>
      <bottom style="medium">
        <color auto="1"/>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auto="1"/>
      </right>
      <top style="medium">
        <color rgb="FF000000"/>
      </top>
      <bottom style="medium">
        <color rgb="FF000000"/>
      </bottom>
      <diagonal/>
    </border>
    <border>
      <left style="thin">
        <color auto="1"/>
      </left>
      <right style="thin">
        <color rgb="FF000000"/>
      </right>
      <top/>
      <bottom style="thin">
        <color auto="1"/>
      </bottom>
      <diagonal/>
    </border>
    <border>
      <left style="thin">
        <color rgb="FF000000"/>
      </left>
      <right style="thin">
        <color rgb="FF000000"/>
      </right>
      <top/>
      <bottom style="thin">
        <color auto="1"/>
      </bottom>
      <diagonal/>
    </border>
    <border>
      <left style="thin">
        <color rgb="FF000000"/>
      </left>
      <right style="thin">
        <color auto="1"/>
      </right>
      <top/>
      <bottom style="thin">
        <color auto="1"/>
      </bottom>
      <diagonal/>
    </border>
    <border>
      <left style="thin">
        <color auto="1"/>
      </left>
      <right style="thin">
        <color rgb="FF000000"/>
      </right>
      <top style="thin">
        <color auto="1"/>
      </top>
      <bottom/>
      <diagonal/>
    </border>
    <border>
      <left style="thin">
        <color rgb="FF000000"/>
      </left>
      <right style="thin">
        <color auto="1"/>
      </right>
      <top style="thin">
        <color auto="1"/>
      </top>
      <bottom/>
      <diagonal/>
    </border>
    <border>
      <left style="thin">
        <color auto="1"/>
      </left>
      <right style="thin">
        <color rgb="FF000000"/>
      </right>
      <top/>
      <bottom/>
      <diagonal/>
    </border>
    <border>
      <left style="thin">
        <color rgb="FF000000"/>
      </left>
      <right style="thin">
        <color auto="1"/>
      </right>
      <top/>
      <bottom/>
      <diagonal/>
    </border>
    <border>
      <left style="thin">
        <color auto="1"/>
      </left>
      <right/>
      <top/>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rgb="FF000000"/>
      </left>
      <right style="thin">
        <color rgb="FF000000"/>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rgb="FF000000"/>
      </left>
      <right style="thin">
        <color rgb="FF000000"/>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rgb="FF000000"/>
      </right>
      <top style="hair">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8"/>
      </left>
      <right style="thin">
        <color indexed="8"/>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medium">
        <color auto="1"/>
      </bottom>
      <diagonal/>
    </border>
    <border>
      <left style="medium">
        <color auto="1"/>
      </left>
      <right/>
      <top style="medium">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9" fontId="1" fillId="0" borderId="0" applyFont="0" applyFill="0" applyBorder="0" applyAlignment="0" applyProtection="0"/>
    <xf numFmtId="0" fontId="4" fillId="0" borderId="0"/>
    <xf numFmtId="43" fontId="1" fillId="0" borderId="0" applyFont="0" applyFill="0" applyBorder="0" applyAlignment="0" applyProtection="0"/>
    <xf numFmtId="9" fontId="1" fillId="0" borderId="0" applyFont="0" applyFill="0" applyBorder="0" applyAlignment="0" applyProtection="0"/>
  </cellStyleXfs>
  <cellXfs count="352">
    <xf numFmtId="0" fontId="0" fillId="0" borderId="0" xfId="0"/>
    <xf numFmtId="0" fontId="3" fillId="0" borderId="0" xfId="0" applyNumberFormat="1" applyFont="1" applyFill="1" applyBorder="1" applyAlignment="1" applyProtection="1"/>
    <xf numFmtId="0" fontId="2" fillId="2" borderId="2" xfId="0" applyNumberFormat="1" applyFont="1" applyFill="1" applyBorder="1" applyAlignment="1" applyProtection="1">
      <alignment vertical="center" wrapText="1"/>
    </xf>
    <xf numFmtId="164" fontId="3" fillId="2" borderId="5" xfId="0" applyNumberFormat="1" applyFont="1" applyFill="1" applyBorder="1" applyAlignment="1" applyProtection="1">
      <alignment horizontal="center"/>
    </xf>
    <xf numFmtId="0" fontId="3" fillId="0" borderId="0" xfId="0" applyNumberFormat="1" applyFont="1" applyFill="1" applyBorder="1" applyAlignment="1" applyProtection="1">
      <alignment wrapText="1"/>
    </xf>
    <xf numFmtId="0" fontId="2" fillId="2" borderId="10" xfId="0" applyNumberFormat="1" applyFont="1" applyFill="1" applyBorder="1" applyAlignment="1" applyProtection="1">
      <alignment vertical="center" wrapText="1"/>
    </xf>
    <xf numFmtId="0" fontId="5" fillId="0" borderId="0" xfId="0" applyNumberFormat="1" applyFont="1" applyFill="1" applyBorder="1" applyAlignment="1" applyProtection="1"/>
    <xf numFmtId="0" fontId="3" fillId="0" borderId="0" xfId="0" applyNumberFormat="1" applyFont="1" applyFill="1" applyBorder="1" applyAlignment="1" applyProtection="1">
      <alignment vertical="top" wrapText="1"/>
    </xf>
    <xf numFmtId="17" fontId="3" fillId="4" borderId="14" xfId="0" applyNumberFormat="1" applyFont="1" applyFill="1" applyBorder="1" applyAlignment="1" applyProtection="1">
      <alignment horizontal="center" vertical="center"/>
    </xf>
    <xf numFmtId="17" fontId="3" fillId="5" borderId="15" xfId="0" applyNumberFormat="1" applyFont="1" applyFill="1" applyBorder="1" applyAlignment="1" applyProtection="1">
      <alignment horizontal="center" vertical="center"/>
    </xf>
    <xf numFmtId="0" fontId="5" fillId="0" borderId="8" xfId="0" applyNumberFormat="1" applyFont="1" applyFill="1" applyBorder="1" applyAlignment="1" applyProtection="1"/>
    <xf numFmtId="0" fontId="3" fillId="0" borderId="17" xfId="0" applyNumberFormat="1" applyFont="1" applyFill="1" applyBorder="1" applyAlignment="1" applyProtection="1">
      <alignment vertical="top" wrapText="1"/>
    </xf>
    <xf numFmtId="0" fontId="3" fillId="0" borderId="19" xfId="0" applyNumberFormat="1" applyFont="1" applyFill="1" applyBorder="1" applyAlignment="1" applyProtection="1">
      <alignment vertical="top" wrapText="1"/>
    </xf>
    <xf numFmtId="0" fontId="3" fillId="0" borderId="21" xfId="0" applyNumberFormat="1" applyFont="1" applyFill="1" applyBorder="1" applyAlignment="1" applyProtection="1">
      <alignment wrapText="1"/>
    </xf>
    <xf numFmtId="0" fontId="3" fillId="0" borderId="23" xfId="0" applyNumberFormat="1" applyFont="1" applyFill="1" applyBorder="1" applyAlignment="1" applyProtection="1">
      <alignment vertical="top" wrapText="1"/>
    </xf>
    <xf numFmtId="0" fontId="5" fillId="0" borderId="9" xfId="0" applyNumberFormat="1" applyFont="1" applyFill="1" applyBorder="1" applyAlignment="1" applyProtection="1"/>
    <xf numFmtId="0" fontId="3" fillId="0" borderId="26" xfId="0" applyNumberFormat="1" applyFont="1" applyFill="1" applyBorder="1" applyAlignment="1" applyProtection="1">
      <alignment wrapText="1"/>
    </xf>
    <xf numFmtId="0" fontId="3" fillId="4" borderId="28" xfId="0" applyNumberFormat="1" applyFont="1" applyFill="1" applyBorder="1" applyAlignment="1" applyProtection="1">
      <alignment wrapText="1"/>
    </xf>
    <xf numFmtId="167" fontId="3" fillId="4" borderId="29" xfId="0" applyNumberFormat="1" applyFont="1" applyFill="1" applyBorder="1" applyAlignment="1" applyProtection="1">
      <alignment horizontal="right" vertical="top"/>
    </xf>
    <xf numFmtId="0" fontId="3" fillId="0" borderId="18" xfId="0" applyNumberFormat="1" applyFont="1" applyFill="1" applyBorder="1" applyAlignment="1" applyProtection="1">
      <alignment wrapText="1"/>
    </xf>
    <xf numFmtId="167" fontId="3" fillId="4" borderId="18" xfId="0" applyNumberFormat="1" applyFont="1" applyFill="1" applyBorder="1" applyAlignment="1" applyProtection="1">
      <alignment horizontal="right" vertical="top"/>
    </xf>
    <xf numFmtId="0" fontId="3" fillId="0" borderId="31" xfId="0" applyNumberFormat="1" applyFont="1" applyFill="1" applyBorder="1" applyAlignment="1" applyProtection="1">
      <alignment wrapText="1"/>
    </xf>
    <xf numFmtId="0" fontId="3" fillId="0" borderId="33" xfId="0" applyNumberFormat="1" applyFont="1" applyFill="1" applyBorder="1" applyAlignment="1" applyProtection="1">
      <alignment wrapText="1"/>
    </xf>
    <xf numFmtId="0" fontId="3" fillId="0" borderId="28" xfId="0" applyNumberFormat="1" applyFont="1" applyFill="1" applyBorder="1" applyAlignment="1" applyProtection="1">
      <alignment wrapText="1"/>
    </xf>
    <xf numFmtId="0" fontId="3" fillId="0" borderId="13" xfId="0" applyNumberFormat="1" applyFont="1" applyFill="1" applyBorder="1" applyAlignment="1" applyProtection="1">
      <alignment wrapText="1"/>
    </xf>
    <xf numFmtId="0" fontId="3" fillId="0" borderId="35" xfId="0" applyNumberFormat="1" applyFont="1" applyFill="1" applyBorder="1" applyAlignment="1" applyProtection="1">
      <alignment wrapText="1"/>
    </xf>
    <xf numFmtId="167" fontId="3" fillId="4" borderId="36" xfId="0" applyNumberFormat="1" applyFont="1" applyFill="1" applyBorder="1" applyAlignment="1" applyProtection="1">
      <alignment horizontal="right" vertical="top"/>
    </xf>
    <xf numFmtId="167" fontId="3" fillId="4" borderId="37" xfId="0" applyNumberFormat="1" applyFont="1" applyFill="1" applyBorder="1" applyAlignment="1" applyProtection="1">
      <alignment horizontal="right" vertical="top"/>
    </xf>
    <xf numFmtId="167" fontId="3" fillId="4" borderId="39" xfId="0" applyNumberFormat="1" applyFont="1" applyFill="1" applyBorder="1" applyAlignment="1" applyProtection="1">
      <alignment horizontal="right" vertical="top"/>
    </xf>
    <xf numFmtId="167" fontId="3" fillId="4" borderId="40" xfId="0" applyNumberFormat="1" applyFont="1" applyFill="1" applyBorder="1" applyAlignment="1" applyProtection="1">
      <alignment horizontal="right" vertical="top"/>
    </xf>
    <xf numFmtId="0" fontId="3" fillId="0" borderId="30" xfId="0" applyNumberFormat="1" applyFont="1" applyFill="1" applyBorder="1" applyAlignment="1" applyProtection="1">
      <alignment wrapText="1"/>
    </xf>
    <xf numFmtId="167" fontId="3" fillId="4" borderId="42" xfId="0" applyNumberFormat="1" applyFont="1" applyFill="1" applyBorder="1" applyAlignment="1" applyProtection="1">
      <alignment horizontal="right" vertical="top"/>
    </xf>
    <xf numFmtId="167" fontId="3" fillId="4" borderId="43" xfId="0" applyNumberFormat="1" applyFont="1" applyFill="1" applyBorder="1" applyAlignment="1" applyProtection="1">
      <alignment horizontal="right" vertical="top"/>
    </xf>
    <xf numFmtId="167" fontId="3" fillId="5" borderId="44" xfId="0" applyNumberFormat="1" applyFont="1" applyFill="1" applyBorder="1" applyAlignment="1" applyProtection="1">
      <alignment horizontal="center" vertical="top"/>
    </xf>
    <xf numFmtId="0" fontId="5" fillId="4" borderId="20" xfId="0" applyNumberFormat="1" applyFont="1" applyFill="1" applyBorder="1" applyAlignment="1" applyProtection="1">
      <alignment wrapText="1"/>
    </xf>
    <xf numFmtId="166" fontId="3" fillId="4" borderId="22" xfId="0" applyNumberFormat="1" applyFont="1" applyFill="1" applyBorder="1" applyAlignment="1" applyProtection="1">
      <alignment horizontal="right" vertical="top"/>
    </xf>
    <xf numFmtId="166" fontId="3" fillId="4" borderId="20" xfId="0" applyNumberFormat="1" applyFont="1" applyFill="1" applyBorder="1" applyAlignment="1" applyProtection="1">
      <alignment horizontal="right" vertical="top"/>
    </xf>
    <xf numFmtId="165" fontId="3" fillId="4" borderId="20" xfId="0" applyNumberFormat="1" applyFont="1" applyFill="1" applyBorder="1" applyAlignment="1" applyProtection="1">
      <alignment horizontal="right" vertical="top"/>
    </xf>
    <xf numFmtId="0" fontId="5" fillId="4" borderId="24" xfId="0" applyNumberFormat="1" applyFont="1" applyFill="1" applyBorder="1" applyAlignment="1" applyProtection="1">
      <alignment wrapText="1"/>
    </xf>
    <xf numFmtId="166" fontId="3" fillId="4" borderId="25" xfId="0" applyNumberFormat="1" applyFont="1" applyFill="1" applyBorder="1" applyAlignment="1" applyProtection="1">
      <alignment horizontal="right" vertical="top"/>
    </xf>
    <xf numFmtId="14" fontId="3" fillId="0" borderId="0" xfId="0" applyNumberFormat="1" applyFont="1" applyFill="1" applyBorder="1" applyAlignment="1" applyProtection="1">
      <alignment horizontal="center" wrapText="1"/>
    </xf>
    <xf numFmtId="0" fontId="7" fillId="0" borderId="0" xfId="0" applyFont="1"/>
    <xf numFmtId="0" fontId="8" fillId="0" borderId="0" xfId="0" applyFont="1" applyBorder="1" applyAlignment="1">
      <alignment horizontal="center"/>
    </xf>
    <xf numFmtId="0" fontId="8" fillId="0" borderId="53" xfId="0" applyFont="1" applyBorder="1" applyAlignment="1">
      <alignment horizontal="center"/>
    </xf>
    <xf numFmtId="0" fontId="7" fillId="0" borderId="0" xfId="0" applyFont="1" applyAlignment="1">
      <alignment horizontal="center"/>
    </xf>
    <xf numFmtId="0" fontId="8" fillId="0" borderId="45" xfId="0" applyFont="1" applyBorder="1" applyAlignment="1">
      <alignment horizontal="center"/>
    </xf>
    <xf numFmtId="0" fontId="7" fillId="0" borderId="48" xfId="0" applyFont="1" applyBorder="1"/>
    <xf numFmtId="0" fontId="7" fillId="0" borderId="50" xfId="0" applyFont="1" applyBorder="1"/>
    <xf numFmtId="0" fontId="3" fillId="2" borderId="3" xfId="0" applyNumberFormat="1" applyFont="1" applyFill="1" applyBorder="1" applyAlignment="1" applyProtection="1">
      <alignment horizontal="center"/>
    </xf>
    <xf numFmtId="167" fontId="3" fillId="0" borderId="14" xfId="3" applyNumberFormat="1" applyFont="1" applyFill="1" applyBorder="1" applyAlignment="1" applyProtection="1">
      <alignment horizontal="right" vertical="top"/>
      <protection locked="0"/>
    </xf>
    <xf numFmtId="167" fontId="3" fillId="0" borderId="20" xfId="3" applyNumberFormat="1" applyFont="1" applyFill="1" applyBorder="1" applyAlignment="1" applyProtection="1">
      <alignment horizontal="right" vertical="top"/>
      <protection locked="0"/>
    </xf>
    <xf numFmtId="167" fontId="3" fillId="0" borderId="29" xfId="3" applyNumberFormat="1" applyFont="1" applyFill="1" applyBorder="1" applyAlignment="1" applyProtection="1">
      <alignment horizontal="right" vertical="top"/>
      <protection locked="0"/>
    </xf>
    <xf numFmtId="167" fontId="3" fillId="4" borderId="14" xfId="3" applyNumberFormat="1" applyFont="1" applyFill="1" applyBorder="1" applyAlignment="1" applyProtection="1">
      <alignment horizontal="right" vertical="top"/>
    </xf>
    <xf numFmtId="167" fontId="3" fillId="4" borderId="20" xfId="3" applyNumberFormat="1" applyFont="1" applyFill="1" applyBorder="1" applyAlignment="1" applyProtection="1">
      <alignment horizontal="right" vertical="top"/>
    </xf>
    <xf numFmtId="167" fontId="3" fillId="4" borderId="29" xfId="3" applyNumberFormat="1" applyFont="1" applyFill="1" applyBorder="1" applyAlignment="1" applyProtection="1">
      <alignment horizontal="right" vertical="top"/>
    </xf>
    <xf numFmtId="167" fontId="3" fillId="4" borderId="18" xfId="3" applyNumberFormat="1" applyFont="1" applyFill="1" applyBorder="1" applyAlignment="1" applyProtection="1">
      <alignment horizontal="right" vertical="top"/>
    </xf>
    <xf numFmtId="167" fontId="3" fillId="5" borderId="30" xfId="3" applyNumberFormat="1" applyFont="1" applyFill="1" applyBorder="1" applyAlignment="1" applyProtection="1">
      <alignment horizontal="center" vertical="top"/>
    </xf>
    <xf numFmtId="167" fontId="3" fillId="5" borderId="20" xfId="3" applyNumberFormat="1" applyFont="1" applyFill="1" applyBorder="1" applyAlignment="1" applyProtection="1">
      <alignment horizontal="center" vertical="top"/>
    </xf>
    <xf numFmtId="167" fontId="3" fillId="5" borderId="32" xfId="3" applyNumberFormat="1" applyFont="1" applyFill="1" applyBorder="1" applyAlignment="1" applyProtection="1">
      <alignment horizontal="center" vertical="top"/>
    </xf>
    <xf numFmtId="167" fontId="3" fillId="5" borderId="34" xfId="3" applyNumberFormat="1" applyFont="1" applyFill="1" applyBorder="1" applyAlignment="1" applyProtection="1">
      <alignment horizontal="center" vertical="top"/>
    </xf>
    <xf numFmtId="167" fontId="3" fillId="4" borderId="36" xfId="3" applyNumberFormat="1" applyFont="1" applyFill="1" applyBorder="1" applyAlignment="1" applyProtection="1">
      <alignment horizontal="right" vertical="top"/>
    </xf>
    <xf numFmtId="167" fontId="3" fillId="4" borderId="37" xfId="3" applyNumberFormat="1" applyFont="1" applyFill="1" applyBorder="1" applyAlignment="1" applyProtection="1">
      <alignment horizontal="right" vertical="top"/>
    </xf>
    <xf numFmtId="167" fontId="3" fillId="5" borderId="38" xfId="3" applyNumberFormat="1" applyFont="1" applyFill="1" applyBorder="1" applyAlignment="1" applyProtection="1">
      <alignment horizontal="center" vertical="top"/>
    </xf>
    <xf numFmtId="167" fontId="3" fillId="4" borderId="39" xfId="3" applyNumberFormat="1" applyFont="1" applyFill="1" applyBorder="1" applyAlignment="1" applyProtection="1">
      <alignment horizontal="right" vertical="top"/>
    </xf>
    <xf numFmtId="167" fontId="3" fillId="4" borderId="40" xfId="3" applyNumberFormat="1" applyFont="1" applyFill="1" applyBorder="1" applyAlignment="1" applyProtection="1">
      <alignment horizontal="right" vertical="top"/>
    </xf>
    <xf numFmtId="167" fontId="3" fillId="5" borderId="41" xfId="3" applyNumberFormat="1" applyFont="1" applyFill="1" applyBorder="1" applyAlignment="1" applyProtection="1">
      <alignment horizontal="center" vertical="top"/>
    </xf>
    <xf numFmtId="9" fontId="7" fillId="0" borderId="3" xfId="4" applyFont="1" applyBorder="1" applyAlignment="1">
      <alignment horizontal="center"/>
    </xf>
    <xf numFmtId="9" fontId="7" fillId="0" borderId="49" xfId="4" applyFont="1" applyBorder="1" applyAlignment="1">
      <alignment horizontal="center"/>
    </xf>
    <xf numFmtId="9" fontId="7" fillId="0" borderId="51" xfId="4" applyFont="1" applyBorder="1" applyAlignment="1">
      <alignment horizontal="center"/>
    </xf>
    <xf numFmtId="9" fontId="7" fillId="0" borderId="52" xfId="4" applyFont="1" applyBorder="1" applyAlignment="1">
      <alignment horizontal="center"/>
    </xf>
    <xf numFmtId="0" fontId="7" fillId="0" borderId="58" xfId="0" applyFont="1" applyBorder="1"/>
    <xf numFmtId="0" fontId="7" fillId="0" borderId="11" xfId="0" applyFont="1" applyBorder="1" applyAlignment="1">
      <alignment horizontal="center"/>
    </xf>
    <xf numFmtId="0" fontId="7" fillId="0" borderId="59" xfId="0" applyFont="1" applyBorder="1" applyAlignment="1">
      <alignment horizontal="center"/>
    </xf>
    <xf numFmtId="0" fontId="8" fillId="6" borderId="58" xfId="0" applyFont="1" applyFill="1" applyBorder="1"/>
    <xf numFmtId="0" fontId="7" fillId="6" borderId="11" xfId="0" applyFont="1" applyFill="1" applyBorder="1" applyAlignment="1">
      <alignment horizontal="center"/>
    </xf>
    <xf numFmtId="0" fontId="7" fillId="6" borderId="59" xfId="0" applyFont="1" applyFill="1" applyBorder="1" applyAlignment="1">
      <alignment horizontal="center"/>
    </xf>
    <xf numFmtId="167" fontId="7" fillId="0" borderId="3" xfId="3" applyNumberFormat="1" applyFont="1" applyBorder="1" applyAlignment="1">
      <alignment horizontal="center"/>
    </xf>
    <xf numFmtId="167" fontId="7" fillId="0" borderId="49" xfId="3" applyNumberFormat="1" applyFont="1" applyBorder="1" applyAlignment="1">
      <alignment horizontal="center"/>
    </xf>
    <xf numFmtId="0" fontId="9" fillId="0" borderId="0" xfId="0" applyFont="1"/>
    <xf numFmtId="167" fontId="7" fillId="0" borderId="3" xfId="3" applyNumberFormat="1" applyFont="1" applyFill="1" applyBorder="1" applyAlignment="1">
      <alignment horizontal="center"/>
    </xf>
    <xf numFmtId="167" fontId="7" fillId="0" borderId="49" xfId="3" applyNumberFormat="1" applyFont="1" applyFill="1" applyBorder="1" applyAlignment="1">
      <alignment horizontal="center"/>
    </xf>
    <xf numFmtId="14" fontId="10" fillId="0" borderId="0" xfId="0" applyNumberFormat="1" applyFont="1" applyBorder="1" applyAlignment="1" applyProtection="1">
      <alignment horizontal="left"/>
    </xf>
    <xf numFmtId="167" fontId="3" fillId="0" borderId="26" xfId="3" applyNumberFormat="1" applyFont="1" applyFill="1" applyBorder="1" applyAlignment="1" applyProtection="1">
      <alignment horizontal="center" vertical="top"/>
      <protection locked="0"/>
    </xf>
    <xf numFmtId="167" fontId="3" fillId="7" borderId="75" xfId="3" applyNumberFormat="1" applyFont="1" applyFill="1" applyBorder="1" applyAlignment="1" applyProtection="1">
      <alignment horizontal="center" vertical="top"/>
    </xf>
    <xf numFmtId="0" fontId="7" fillId="0" borderId="0" xfId="0" applyFont="1" applyAlignment="1">
      <alignment horizontal="centerContinuous"/>
    </xf>
    <xf numFmtId="0" fontId="5" fillId="0" borderId="0" xfId="0" applyFont="1" applyAlignment="1">
      <alignment horizontal="centerContinuous"/>
    </xf>
    <xf numFmtId="0" fontId="5" fillId="0" borderId="0" xfId="0" applyFont="1" applyAlignment="1">
      <alignment horizontal="center"/>
    </xf>
    <xf numFmtId="0" fontId="5" fillId="0" borderId="0" xfId="0" applyFont="1"/>
    <xf numFmtId="0" fontId="2" fillId="0" borderId="0" xfId="0" applyFont="1"/>
    <xf numFmtId="167" fontId="3" fillId="6" borderId="26" xfId="0" applyNumberFormat="1" applyFont="1" applyFill="1" applyBorder="1" applyAlignment="1" applyProtection="1">
      <alignment horizontal="right" vertical="top"/>
    </xf>
    <xf numFmtId="43" fontId="3" fillId="6" borderId="27" xfId="0" applyNumberFormat="1" applyFont="1" applyFill="1" applyBorder="1" applyAlignment="1" applyProtection="1">
      <alignment horizontal="center" vertical="top"/>
    </xf>
    <xf numFmtId="167" fontId="11" fillId="0" borderId="7" xfId="3" applyNumberFormat="1" applyFont="1" applyFill="1" applyBorder="1" applyAlignment="1" applyProtection="1">
      <alignment horizontal="center" wrapText="1"/>
    </xf>
    <xf numFmtId="0" fontId="11" fillId="0" borderId="0" xfId="0" applyNumberFormat="1" applyFont="1" applyFill="1" applyBorder="1" applyAlignment="1" applyProtection="1"/>
    <xf numFmtId="167" fontId="11" fillId="0" borderId="0" xfId="3" applyNumberFormat="1" applyFont="1" applyFill="1" applyBorder="1" applyAlignment="1" applyProtection="1"/>
    <xf numFmtId="14" fontId="3" fillId="0" borderId="2" xfId="0" applyNumberFormat="1" applyFont="1" applyFill="1" applyBorder="1" applyAlignment="1" applyProtection="1">
      <alignment horizontal="center"/>
    </xf>
    <xf numFmtId="14" fontId="3" fillId="0" borderId="4" xfId="0" applyNumberFormat="1" applyFont="1" applyFill="1" applyBorder="1" applyAlignment="1" applyProtection="1">
      <alignment horizontal="center"/>
    </xf>
    <xf numFmtId="0" fontId="7" fillId="0" borderId="0" xfId="0" applyFont="1" applyBorder="1" applyAlignment="1"/>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8" fillId="0" borderId="46" xfId="0" applyFont="1" applyBorder="1" applyAlignment="1">
      <alignment horizontal="center"/>
    </xf>
    <xf numFmtId="0" fontId="8" fillId="0" borderId="47" xfId="0" applyFont="1" applyBorder="1" applyAlignment="1">
      <alignment horizontal="center"/>
    </xf>
    <xf numFmtId="14" fontId="3" fillId="0" borderId="2" xfId="0" applyNumberFormat="1" applyFont="1" applyFill="1" applyBorder="1" applyAlignment="1" applyProtection="1">
      <alignment horizontal="center" wrapText="1"/>
    </xf>
    <xf numFmtId="0" fontId="7" fillId="0" borderId="0" xfId="0" applyFont="1" applyAlignment="1">
      <alignment vertical="center"/>
    </xf>
    <xf numFmtId="0" fontId="7" fillId="0" borderId="0" xfId="0" applyFont="1" applyAlignment="1">
      <alignment horizontal="left" vertical="top"/>
    </xf>
    <xf numFmtId="0" fontId="8" fillId="0" borderId="73" xfId="0" applyFont="1" applyBorder="1" applyAlignment="1">
      <alignment horizontal="left" vertical="center" wrapText="1"/>
    </xf>
    <xf numFmtId="0" fontId="7" fillId="0" borderId="73" xfId="0" applyFont="1" applyBorder="1" applyAlignment="1">
      <alignment vertical="center"/>
    </xf>
    <xf numFmtId="0" fontId="8" fillId="0" borderId="0" xfId="0" applyFont="1" applyBorder="1" applyAlignment="1">
      <alignment horizontal="left" vertical="center" wrapText="1"/>
    </xf>
    <xf numFmtId="0" fontId="7" fillId="0" borderId="0" xfId="0" applyFont="1" applyBorder="1" applyAlignment="1">
      <alignment horizontal="left" vertical="center" wrapText="1"/>
    </xf>
    <xf numFmtId="0" fontId="8" fillId="0" borderId="0" xfId="0" applyFont="1" applyAlignment="1">
      <alignment vertical="center"/>
    </xf>
    <xf numFmtId="0" fontId="7" fillId="0" borderId="0" xfId="0" applyFont="1" applyProtection="1"/>
    <xf numFmtId="0" fontId="8" fillId="0" borderId="0" xfId="0" applyFont="1" applyAlignment="1" applyProtection="1">
      <alignment horizontal="left" vertical="center"/>
    </xf>
    <xf numFmtId="0" fontId="7" fillId="0" borderId="0" xfId="0" applyFont="1" applyAlignment="1" applyProtection="1">
      <alignment horizontal="left" vertical="center"/>
    </xf>
    <xf numFmtId="0" fontId="7" fillId="0" borderId="0" xfId="0" applyFont="1" applyBorder="1" applyAlignment="1" applyProtection="1">
      <alignment horizontal="left" vertical="top" wrapText="1"/>
    </xf>
    <xf numFmtId="0" fontId="7" fillId="0" borderId="6" xfId="0" applyFont="1" applyBorder="1" applyAlignment="1" applyProtection="1">
      <alignment horizontal="left" vertical="top" wrapText="1"/>
    </xf>
    <xf numFmtId="0" fontId="8" fillId="0" borderId="0"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167" fontId="3" fillId="6" borderId="26" xfId="3" applyNumberFormat="1" applyFont="1" applyFill="1" applyBorder="1" applyAlignment="1" applyProtection="1">
      <alignment horizontal="center" vertical="top"/>
    </xf>
    <xf numFmtId="167" fontId="3" fillId="0" borderId="14" xfId="3" applyNumberFormat="1" applyFont="1" applyFill="1" applyBorder="1" applyAlignment="1" applyProtection="1">
      <alignment horizontal="right" vertical="top"/>
    </xf>
    <xf numFmtId="167" fontId="3" fillId="0" borderId="20" xfId="3" applyNumberFormat="1" applyFont="1" applyFill="1" applyBorder="1" applyAlignment="1" applyProtection="1">
      <alignment horizontal="right" vertical="top"/>
    </xf>
    <xf numFmtId="167" fontId="3" fillId="0" borderId="29" xfId="3" applyNumberFormat="1" applyFont="1" applyFill="1" applyBorder="1" applyAlignment="1" applyProtection="1">
      <alignment horizontal="right" vertical="top"/>
    </xf>
    <xf numFmtId="0" fontId="8" fillId="3" borderId="3" xfId="0" applyFont="1" applyFill="1" applyBorder="1" applyAlignment="1">
      <alignment horizontal="center" vertical="center"/>
    </xf>
    <xf numFmtId="0" fontId="8" fillId="3" borderId="3" xfId="0" applyFont="1" applyFill="1" applyBorder="1" applyAlignment="1" applyProtection="1">
      <alignment horizontal="center" vertical="center"/>
    </xf>
    <xf numFmtId="0" fontId="7" fillId="0" borderId="1" xfId="0" applyFont="1" applyBorder="1" applyAlignment="1" applyProtection="1">
      <alignment vertical="center" wrapText="1"/>
    </xf>
    <xf numFmtId="0" fontId="7" fillId="0" borderId="3" xfId="0" applyFont="1" applyBorder="1" applyAlignment="1" applyProtection="1">
      <alignment vertical="center" wrapText="1"/>
    </xf>
    <xf numFmtId="167" fontId="7" fillId="0" borderId="1" xfId="3" applyNumberFormat="1" applyFont="1" applyBorder="1" applyAlignment="1" applyProtection="1">
      <alignment vertical="center"/>
      <protection locked="0"/>
    </xf>
    <xf numFmtId="167" fontId="7" fillId="0" borderId="3" xfId="3" applyNumberFormat="1" applyFont="1" applyBorder="1" applyAlignment="1" applyProtection="1">
      <alignment vertical="center"/>
      <protection locked="0"/>
    </xf>
    <xf numFmtId="0" fontId="7" fillId="0" borderId="1" xfId="0" applyFont="1" applyBorder="1" applyAlignment="1">
      <alignment vertical="center"/>
    </xf>
    <xf numFmtId="0" fontId="7" fillId="0" borderId="3" xfId="0" applyFont="1" applyBorder="1" applyAlignment="1">
      <alignment vertical="center"/>
    </xf>
    <xf numFmtId="0" fontId="7" fillId="0" borderId="1" xfId="0" applyFont="1" applyBorder="1" applyAlignment="1" applyProtection="1">
      <alignment vertical="center"/>
    </xf>
    <xf numFmtId="0" fontId="7" fillId="0" borderId="48" xfId="0" applyFont="1" applyFill="1" applyBorder="1"/>
    <xf numFmtId="0" fontId="8" fillId="6" borderId="76" xfId="0" applyFont="1" applyFill="1" applyBorder="1"/>
    <xf numFmtId="0" fontId="7" fillId="6" borderId="77" xfId="0" applyFont="1" applyFill="1" applyBorder="1" applyAlignment="1">
      <alignment horizontal="center"/>
    </xf>
    <xf numFmtId="0" fontId="7" fillId="6" borderId="78" xfId="0" applyFont="1" applyFill="1" applyBorder="1" applyAlignment="1">
      <alignment horizontal="center"/>
    </xf>
    <xf numFmtId="14" fontId="3" fillId="0" borderId="2" xfId="0" applyNumberFormat="1" applyFont="1" applyFill="1" applyBorder="1" applyAlignment="1" applyProtection="1">
      <alignment horizontal="center"/>
      <protection locked="0"/>
    </xf>
    <xf numFmtId="14" fontId="3" fillId="0" borderId="4" xfId="0" applyNumberFormat="1" applyFont="1" applyFill="1" applyBorder="1" applyAlignment="1" applyProtection="1">
      <alignment horizontal="center"/>
      <protection locked="0"/>
    </xf>
    <xf numFmtId="0" fontId="3" fillId="0" borderId="2" xfId="0" applyNumberFormat="1" applyFont="1" applyFill="1" applyBorder="1" applyAlignment="1" applyProtection="1">
      <alignment horizontal="center"/>
      <protection locked="0"/>
    </xf>
    <xf numFmtId="0" fontId="3" fillId="0" borderId="5" xfId="0" applyNumberFormat="1" applyFont="1" applyFill="1" applyBorder="1" applyAlignment="1" applyProtection="1">
      <alignment horizontal="center"/>
      <protection locked="0"/>
    </xf>
    <xf numFmtId="0" fontId="3" fillId="0" borderId="4" xfId="0" applyNumberFormat="1" applyFont="1" applyFill="1" applyBorder="1" applyAlignment="1" applyProtection="1">
      <alignment horizontal="center"/>
      <protection locked="0"/>
    </xf>
    <xf numFmtId="14" fontId="3" fillId="0" borderId="2" xfId="0" applyNumberFormat="1" applyFont="1" applyFill="1" applyBorder="1" applyAlignment="1" applyProtection="1">
      <alignment horizontal="center"/>
      <protection locked="0"/>
    </xf>
    <xf numFmtId="14" fontId="3" fillId="0" borderId="5" xfId="0" applyNumberFormat="1" applyFont="1" applyFill="1" applyBorder="1" applyAlignment="1" applyProtection="1">
      <alignment horizontal="center"/>
      <protection locked="0"/>
    </xf>
    <xf numFmtId="14" fontId="3" fillId="0" borderId="4" xfId="0" applyNumberFormat="1" applyFont="1" applyFill="1" applyBorder="1" applyAlignment="1" applyProtection="1">
      <alignment horizontal="center"/>
      <protection locked="0"/>
    </xf>
    <xf numFmtId="0" fontId="8" fillId="0" borderId="0" xfId="0" applyFont="1" applyBorder="1" applyAlignment="1"/>
    <xf numFmtId="0" fontId="8" fillId="0" borderId="16" xfId="0" applyFont="1" applyBorder="1" applyAlignment="1">
      <alignment horizontal="center" wrapText="1"/>
    </xf>
    <xf numFmtId="0" fontId="7" fillId="0" borderId="16" xfId="0" applyFont="1" applyBorder="1" applyAlignment="1">
      <alignment horizontal="center" wrapText="1"/>
    </xf>
    <xf numFmtId="0" fontId="7" fillId="0" borderId="54" xfId="0" applyFont="1" applyBorder="1" applyAlignment="1">
      <alignment horizontal="center" wrapText="1"/>
    </xf>
    <xf numFmtId="0" fontId="7" fillId="0" borderId="66" xfId="0" applyFont="1" applyBorder="1" applyAlignment="1" applyProtection="1">
      <protection locked="0"/>
    </xf>
    <xf numFmtId="0" fontId="7" fillId="0" borderId="0" xfId="0" applyFont="1" applyBorder="1" applyAlignment="1" applyProtection="1">
      <protection locked="0"/>
    </xf>
    <xf numFmtId="0" fontId="7" fillId="0" borderId="67" xfId="0" applyFont="1" applyBorder="1" applyAlignment="1" applyProtection="1">
      <protection locked="0"/>
    </xf>
    <xf numFmtId="49" fontId="7" fillId="0" borderId="66" xfId="0" applyNumberFormat="1" applyFont="1" applyBorder="1" applyAlignment="1" applyProtection="1">
      <alignment horizontal="left"/>
      <protection locked="0"/>
    </xf>
    <xf numFmtId="49" fontId="7" fillId="0" borderId="0" xfId="0" applyNumberFormat="1" applyFont="1" applyBorder="1" applyAlignment="1" applyProtection="1">
      <protection locked="0"/>
    </xf>
    <xf numFmtId="49" fontId="7" fillId="0" borderId="67" xfId="0" applyNumberFormat="1" applyFont="1" applyBorder="1" applyAlignment="1" applyProtection="1">
      <protection locked="0"/>
    </xf>
    <xf numFmtId="0" fontId="7" fillId="0" borderId="80" xfId="0" applyFont="1" applyBorder="1" applyAlignment="1">
      <alignment horizontal="left" vertical="top" wrapText="1"/>
    </xf>
    <xf numFmtId="0" fontId="7" fillId="0" borderId="64" xfId="0" applyFont="1" applyBorder="1" applyAlignment="1">
      <alignment horizontal="left" vertical="top" wrapText="1"/>
    </xf>
    <xf numFmtId="0" fontId="7" fillId="0" borderId="65" xfId="0" applyFont="1" applyBorder="1" applyAlignment="1">
      <alignment horizontal="left" vertical="top" wrapText="1"/>
    </xf>
    <xf numFmtId="0" fontId="7" fillId="0" borderId="68" xfId="0" applyFont="1" applyBorder="1" applyAlignment="1">
      <alignment horizontal="left" vertical="top" wrapText="1"/>
    </xf>
    <xf numFmtId="0" fontId="7" fillId="0" borderId="7" xfId="0" applyFont="1" applyBorder="1" applyAlignment="1">
      <alignment horizontal="left" vertical="top" wrapText="1"/>
    </xf>
    <xf numFmtId="0" fontId="7" fillId="0" borderId="69" xfId="0" applyFont="1" applyBorder="1" applyAlignment="1">
      <alignment horizontal="left" vertical="top" wrapText="1"/>
    </xf>
    <xf numFmtId="0" fontId="7" fillId="0" borderId="70" xfId="0" applyFont="1" applyBorder="1" applyAlignment="1" applyProtection="1">
      <alignment wrapText="1"/>
      <protection locked="0"/>
    </xf>
    <xf numFmtId="0" fontId="7" fillId="0" borderId="6" xfId="0" applyFont="1" applyBorder="1" applyAlignment="1" applyProtection="1">
      <alignment wrapText="1"/>
      <protection locked="0"/>
    </xf>
    <xf numFmtId="0" fontId="7" fillId="0" borderId="71" xfId="0" applyFont="1" applyBorder="1" applyAlignment="1" applyProtection="1">
      <alignment wrapText="1"/>
      <protection locked="0"/>
    </xf>
    <xf numFmtId="0" fontId="7" fillId="0" borderId="66" xfId="0" applyFont="1" applyBorder="1" applyAlignment="1" applyProtection="1">
      <alignment wrapText="1"/>
      <protection locked="0"/>
    </xf>
    <xf numFmtId="0" fontId="7" fillId="0" borderId="0" xfId="0" applyFont="1" applyBorder="1" applyAlignment="1" applyProtection="1">
      <alignment wrapText="1"/>
      <protection locked="0"/>
    </xf>
    <xf numFmtId="0" fontId="7" fillId="0" borderId="67" xfId="0" applyFont="1" applyBorder="1" applyAlignment="1" applyProtection="1">
      <alignment wrapText="1"/>
      <protection locked="0"/>
    </xf>
    <xf numFmtId="0" fontId="7" fillId="0" borderId="72" xfId="0" applyFont="1" applyBorder="1" applyAlignment="1" applyProtection="1">
      <alignment wrapText="1"/>
      <protection locked="0"/>
    </xf>
    <xf numFmtId="0" fontId="7" fillId="0" borderId="73" xfId="0" applyFont="1" applyBorder="1" applyAlignment="1" applyProtection="1">
      <alignment wrapText="1"/>
      <protection locked="0"/>
    </xf>
    <xf numFmtId="0" fontId="7" fillId="0" borderId="74" xfId="0" applyFont="1" applyBorder="1" applyAlignment="1" applyProtection="1">
      <alignment wrapText="1"/>
      <protection locked="0"/>
    </xf>
    <xf numFmtId="0" fontId="7" fillId="0" borderId="0" xfId="0" applyFont="1" applyAlignment="1" applyProtection="1">
      <alignment wrapText="1"/>
      <protection locked="0"/>
    </xf>
    <xf numFmtId="0" fontId="7" fillId="0" borderId="76" xfId="0" applyFont="1" applyFill="1" applyBorder="1" applyAlignment="1">
      <alignment horizontal="left" vertical="top"/>
    </xf>
    <xf numFmtId="0" fontId="7" fillId="0" borderId="77" xfId="0" applyFont="1" applyFill="1" applyBorder="1" applyAlignment="1">
      <alignment horizontal="left" vertical="top"/>
    </xf>
    <xf numFmtId="0" fontId="7" fillId="0" borderId="78" xfId="0" applyFont="1" applyFill="1" applyBorder="1" applyAlignment="1">
      <alignment horizontal="left" vertical="top"/>
    </xf>
    <xf numFmtId="0" fontId="8" fillId="0" borderId="0" xfId="0" applyFont="1" applyBorder="1" applyAlignment="1">
      <alignment vertical="center"/>
    </xf>
    <xf numFmtId="0" fontId="7" fillId="0" borderId="0" xfId="0" applyFont="1" applyBorder="1" applyAlignment="1">
      <alignment vertical="center"/>
    </xf>
    <xf numFmtId="0" fontId="7" fillId="0" borderId="58" xfId="0" applyFont="1" applyBorder="1" applyAlignment="1">
      <alignment horizontal="left" vertical="top"/>
    </xf>
    <xf numFmtId="0" fontId="7" fillId="0" borderId="11" xfId="0" applyFont="1" applyBorder="1" applyAlignment="1">
      <alignment horizontal="left" vertical="top"/>
    </xf>
    <xf numFmtId="0" fontId="7" fillId="0" borderId="59" xfId="0" applyFont="1" applyBorder="1" applyAlignment="1">
      <alignment horizontal="left" vertical="top"/>
    </xf>
    <xf numFmtId="49" fontId="7" fillId="0" borderId="72" xfId="0" applyNumberFormat="1" applyFont="1" applyBorder="1" applyAlignment="1" applyProtection="1">
      <alignment horizontal="left"/>
      <protection locked="0"/>
    </xf>
    <xf numFmtId="49" fontId="7" fillId="0" borderId="73" xfId="0" applyNumberFormat="1" applyFont="1" applyBorder="1" applyAlignment="1" applyProtection="1">
      <protection locked="0"/>
    </xf>
    <xf numFmtId="49" fontId="7" fillId="0" borderId="74" xfId="0" applyNumberFormat="1" applyFont="1" applyBorder="1" applyAlignment="1" applyProtection="1">
      <protection locked="0"/>
    </xf>
    <xf numFmtId="0" fontId="7" fillId="0" borderId="66" xfId="0" applyFont="1" applyBorder="1" applyAlignment="1">
      <alignment horizontal="left" vertical="top"/>
    </xf>
    <xf numFmtId="0" fontId="7" fillId="0" borderId="0" xfId="0" applyFont="1" applyBorder="1" applyAlignment="1">
      <alignment horizontal="left" vertical="top"/>
    </xf>
    <xf numFmtId="0" fontId="7" fillId="0" borderId="67" xfId="0" applyFont="1" applyBorder="1" applyAlignment="1">
      <alignment horizontal="left" vertical="top"/>
    </xf>
    <xf numFmtId="0" fontId="7" fillId="0" borderId="0" xfId="0" applyFont="1" applyAlignment="1"/>
    <xf numFmtId="0" fontId="7" fillId="0" borderId="76" xfId="0" applyFont="1" applyFill="1" applyBorder="1" applyAlignment="1">
      <alignment horizontal="left" vertical="top" wrapText="1"/>
    </xf>
    <xf numFmtId="0" fontId="7" fillId="0" borderId="77" xfId="0" applyFont="1" applyFill="1" applyBorder="1" applyAlignment="1">
      <alignment horizontal="left" vertical="top" wrapText="1"/>
    </xf>
    <xf numFmtId="0" fontId="7" fillId="0" borderId="78" xfId="0" applyFont="1" applyFill="1" applyBorder="1" applyAlignment="1">
      <alignment horizontal="left" vertical="top" wrapText="1"/>
    </xf>
    <xf numFmtId="0" fontId="7" fillId="0" borderId="70" xfId="0" applyFont="1" applyBorder="1" applyAlignment="1" applyProtection="1">
      <protection locked="0"/>
    </xf>
    <xf numFmtId="0" fontId="7" fillId="0" borderId="6" xfId="0" applyFont="1" applyBorder="1" applyAlignment="1" applyProtection="1">
      <protection locked="0"/>
    </xf>
    <xf numFmtId="0" fontId="7" fillId="0" borderId="71" xfId="0" applyFont="1" applyBorder="1" applyAlignment="1" applyProtection="1">
      <protection locked="0"/>
    </xf>
    <xf numFmtId="0" fontId="8" fillId="0" borderId="73" xfId="0" applyFont="1" applyBorder="1" applyAlignment="1">
      <alignment vertical="center" wrapText="1"/>
    </xf>
    <xf numFmtId="0" fontId="7" fillId="0" borderId="73" xfId="0" applyFont="1" applyBorder="1" applyAlignment="1">
      <alignment vertical="center" wrapText="1"/>
    </xf>
    <xf numFmtId="49" fontId="7" fillId="0" borderId="0" xfId="0" applyNumberFormat="1" applyFont="1" applyBorder="1" applyAlignment="1" applyProtection="1">
      <alignment horizontal="left"/>
      <protection locked="0"/>
    </xf>
    <xf numFmtId="49" fontId="7" fillId="0" borderId="67" xfId="0" applyNumberFormat="1" applyFont="1" applyBorder="1" applyAlignment="1" applyProtection="1">
      <alignment horizontal="left"/>
      <protection locked="0"/>
    </xf>
    <xf numFmtId="0" fontId="7" fillId="0" borderId="76" xfId="0" applyFont="1" applyBorder="1" applyAlignment="1">
      <alignment horizontal="left" vertical="top" wrapText="1"/>
    </xf>
    <xf numFmtId="0" fontId="7" fillId="0" borderId="77" xfId="0" applyFont="1" applyBorder="1" applyAlignment="1">
      <alignment horizontal="left" vertical="top" wrapText="1"/>
    </xf>
    <xf numFmtId="0" fontId="7" fillId="0" borderId="78" xfId="0" applyFont="1" applyBorder="1" applyAlignment="1">
      <alignment horizontal="left" vertical="top" wrapText="1"/>
    </xf>
    <xf numFmtId="0" fontId="7" fillId="0" borderId="66" xfId="0" applyFont="1" applyBorder="1" applyAlignment="1" applyProtection="1">
      <alignment vertical="top"/>
      <protection locked="0"/>
    </xf>
    <xf numFmtId="0" fontId="7" fillId="0" borderId="0" xfId="0" applyFont="1" applyBorder="1" applyAlignment="1" applyProtection="1">
      <alignment vertical="top"/>
      <protection locked="0"/>
    </xf>
    <xf numFmtId="0" fontId="7" fillId="0" borderId="67" xfId="0" applyFont="1" applyBorder="1" applyAlignment="1" applyProtection="1">
      <alignment vertical="top"/>
      <protection locked="0"/>
    </xf>
    <xf numFmtId="0" fontId="7" fillId="0" borderId="72" xfId="0" applyFont="1" applyBorder="1" applyAlignment="1" applyProtection="1">
      <alignment vertical="top"/>
      <protection locked="0"/>
    </xf>
    <xf numFmtId="0" fontId="7" fillId="0" borderId="73" xfId="0" applyFont="1" applyBorder="1" applyAlignment="1" applyProtection="1">
      <alignment vertical="top"/>
      <protection locked="0"/>
    </xf>
    <xf numFmtId="0" fontId="7" fillId="0" borderId="74" xfId="0" applyFont="1" applyBorder="1" applyAlignment="1" applyProtection="1">
      <alignment vertical="top"/>
      <protection locked="0"/>
    </xf>
    <xf numFmtId="0" fontId="3" fillId="0" borderId="2" xfId="0" applyNumberFormat="1" applyFont="1" applyFill="1" applyBorder="1" applyAlignment="1" applyProtection="1">
      <alignment horizontal="center"/>
    </xf>
    <xf numFmtId="0" fontId="3" fillId="0" borderId="5" xfId="0" applyNumberFormat="1" applyFont="1" applyFill="1" applyBorder="1" applyAlignment="1" applyProtection="1">
      <alignment horizontal="center"/>
    </xf>
    <xf numFmtId="0" fontId="3" fillId="0" borderId="4" xfId="0" applyNumberFormat="1" applyFont="1" applyFill="1" applyBorder="1" applyAlignment="1" applyProtection="1">
      <alignment horizontal="center"/>
    </xf>
    <xf numFmtId="14" fontId="3" fillId="0" borderId="2" xfId="0" applyNumberFormat="1" applyFont="1" applyFill="1" applyBorder="1" applyAlignment="1" applyProtection="1">
      <alignment horizontal="center"/>
    </xf>
    <xf numFmtId="14" fontId="3" fillId="0" borderId="5" xfId="0" applyNumberFormat="1" applyFont="1" applyFill="1" applyBorder="1" applyAlignment="1" applyProtection="1">
      <alignment horizontal="center"/>
    </xf>
    <xf numFmtId="14" fontId="3" fillId="0" borderId="4" xfId="0" applyNumberFormat="1" applyFont="1" applyFill="1" applyBorder="1" applyAlignment="1" applyProtection="1">
      <alignment horizontal="center"/>
    </xf>
    <xf numFmtId="0" fontId="7" fillId="0" borderId="63" xfId="0" applyFont="1" applyBorder="1" applyAlignment="1">
      <alignment horizontal="left" vertical="top" wrapText="1"/>
    </xf>
    <xf numFmtId="0" fontId="7" fillId="0" borderId="66" xfId="0" applyFont="1" applyBorder="1" applyAlignment="1">
      <alignment horizontal="left" vertical="top" wrapText="1"/>
    </xf>
    <xf numFmtId="0" fontId="7" fillId="0" borderId="0" xfId="0" applyFont="1" applyBorder="1" applyAlignment="1">
      <alignment horizontal="left" vertical="top" wrapText="1"/>
    </xf>
    <xf numFmtId="0" fontId="7" fillId="0" borderId="67" xfId="0" applyFont="1" applyBorder="1" applyAlignment="1">
      <alignment horizontal="left" vertical="top" wrapText="1"/>
    </xf>
    <xf numFmtId="0" fontId="7" fillId="0" borderId="70"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1" xfId="0" applyFont="1" applyBorder="1" applyAlignment="1" applyProtection="1">
      <alignment horizontal="left" vertical="top" wrapText="1"/>
      <protection locked="0"/>
    </xf>
    <xf numFmtId="0" fontId="7" fillId="0" borderId="66"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67" xfId="0" applyFont="1" applyBorder="1" applyAlignment="1" applyProtection="1">
      <alignment horizontal="left" vertical="top" wrapText="1"/>
      <protection locked="0"/>
    </xf>
    <xf numFmtId="0" fontId="7" fillId="0" borderId="72" xfId="0" applyFont="1" applyBorder="1" applyAlignment="1" applyProtection="1">
      <alignment horizontal="left" vertical="top" wrapText="1"/>
      <protection locked="0"/>
    </xf>
    <xf numFmtId="0" fontId="7" fillId="0" borderId="73" xfId="0" applyFont="1" applyBorder="1" applyAlignment="1" applyProtection="1">
      <alignment horizontal="left" vertical="top" wrapText="1"/>
      <protection locked="0"/>
    </xf>
    <xf numFmtId="0" fontId="7" fillId="0" borderId="74" xfId="0" applyFont="1" applyBorder="1" applyAlignment="1" applyProtection="1">
      <alignment horizontal="left" vertical="top" wrapText="1"/>
      <protection locked="0"/>
    </xf>
    <xf numFmtId="0" fontId="7" fillId="0" borderId="55" xfId="0" applyFont="1" applyBorder="1" applyAlignment="1">
      <alignment horizontal="left" vertical="top" wrapText="1"/>
    </xf>
    <xf numFmtId="0" fontId="7" fillId="0" borderId="56" xfId="0" applyFont="1" applyBorder="1" applyAlignment="1">
      <alignment horizontal="left" vertical="top" wrapText="1"/>
    </xf>
    <xf numFmtId="0" fontId="7" fillId="0" borderId="57" xfId="0" applyFont="1" applyBorder="1" applyAlignment="1">
      <alignment horizontal="left" vertical="top" wrapText="1"/>
    </xf>
    <xf numFmtId="0" fontId="7" fillId="0" borderId="58" xfId="0" applyFont="1" applyBorder="1" applyAlignment="1">
      <alignment horizontal="left" vertical="top" wrapText="1"/>
    </xf>
    <xf numFmtId="0" fontId="7" fillId="0" borderId="11" xfId="0" applyFont="1" applyBorder="1" applyAlignment="1">
      <alignment horizontal="left" vertical="top" wrapText="1"/>
    </xf>
    <xf numFmtId="0" fontId="7" fillId="0" borderId="59" xfId="0" applyFont="1" applyBorder="1" applyAlignment="1">
      <alignment horizontal="left" vertical="top" wrapText="1"/>
    </xf>
    <xf numFmtId="0" fontId="7" fillId="0" borderId="58"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59" xfId="0" applyFont="1" applyBorder="1" applyAlignment="1" applyProtection="1">
      <alignment horizontal="left" vertical="top" wrapText="1"/>
      <protection locked="0"/>
    </xf>
    <xf numFmtId="0" fontId="7" fillId="0" borderId="60" xfId="0" applyFont="1" applyBorder="1" applyAlignment="1" applyProtection="1">
      <alignment horizontal="left" vertical="top" wrapText="1"/>
      <protection locked="0"/>
    </xf>
    <xf numFmtId="0" fontId="7" fillId="0" borderId="61" xfId="0" applyFont="1" applyBorder="1" applyAlignment="1" applyProtection="1">
      <alignment horizontal="left" vertical="top" wrapText="1"/>
      <protection locked="0"/>
    </xf>
    <xf numFmtId="0" fontId="7" fillId="0" borderId="62" xfId="0" applyFont="1" applyBorder="1" applyAlignment="1" applyProtection="1">
      <alignment horizontal="left" vertical="top" wrapText="1"/>
      <protection locked="0"/>
    </xf>
    <xf numFmtId="0" fontId="7" fillId="0" borderId="70" xfId="0" applyFont="1" applyBorder="1" applyAlignment="1" applyProtection="1">
      <alignment horizontal="left"/>
      <protection locked="0"/>
    </xf>
    <xf numFmtId="0" fontId="7" fillId="0" borderId="6" xfId="0" applyFont="1" applyBorder="1" applyAlignment="1" applyProtection="1">
      <alignment horizontal="left"/>
      <protection locked="0"/>
    </xf>
    <xf numFmtId="0" fontId="7" fillId="0" borderId="71" xfId="0" applyFont="1" applyBorder="1" applyAlignment="1" applyProtection="1">
      <alignment horizontal="left"/>
      <protection locked="0"/>
    </xf>
    <xf numFmtId="0" fontId="7" fillId="0" borderId="79" xfId="0" applyFont="1" applyBorder="1" applyAlignment="1" applyProtection="1">
      <alignment wrapText="1"/>
      <protection locked="0"/>
    </xf>
    <xf numFmtId="0" fontId="7" fillId="0" borderId="79" xfId="0" applyFont="1" applyBorder="1" applyAlignment="1" applyProtection="1">
      <alignment horizontal="left"/>
      <protection locked="0"/>
    </xf>
    <xf numFmtId="0" fontId="7" fillId="0" borderId="73" xfId="0" applyFont="1" applyBorder="1" applyAlignment="1" applyProtection="1">
      <alignment horizontal="left"/>
      <protection locked="0"/>
    </xf>
    <xf numFmtId="0" fontId="7" fillId="0" borderId="74" xfId="0" applyFont="1" applyBorder="1" applyAlignment="1" applyProtection="1">
      <alignment horizontal="left"/>
      <protection locked="0"/>
    </xf>
    <xf numFmtId="0" fontId="7" fillId="0" borderId="76" xfId="0" applyFont="1" applyBorder="1" applyAlignment="1">
      <alignment horizontal="left" vertical="top"/>
    </xf>
    <xf numFmtId="0" fontId="7" fillId="0" borderId="77" xfId="0" applyFont="1" applyBorder="1" applyAlignment="1">
      <alignment horizontal="left" vertical="top"/>
    </xf>
    <xf numFmtId="0" fontId="7" fillId="0" borderId="78" xfId="0" applyFont="1" applyBorder="1" applyAlignment="1">
      <alignment horizontal="left" vertical="top"/>
    </xf>
    <xf numFmtId="0" fontId="7" fillId="0" borderId="64" xfId="0" applyFont="1" applyBorder="1" applyAlignment="1"/>
    <xf numFmtId="0" fontId="7" fillId="0" borderId="66" xfId="0" applyFont="1" applyBorder="1" applyAlignment="1" applyProtection="1">
      <alignment horizontal="left"/>
      <protection locked="0"/>
    </xf>
    <xf numFmtId="0" fontId="7" fillId="0" borderId="0" xfId="0" applyFont="1" applyBorder="1" applyAlignment="1" applyProtection="1">
      <alignment horizontal="left"/>
      <protection locked="0"/>
    </xf>
    <xf numFmtId="0" fontId="7" fillId="0" borderId="67" xfId="0" applyFont="1" applyBorder="1" applyAlignment="1" applyProtection="1">
      <alignment horizontal="left"/>
      <protection locked="0"/>
    </xf>
    <xf numFmtId="0" fontId="7" fillId="0" borderId="70" xfId="0" quotePrefix="1" applyFont="1" applyBorder="1" applyAlignment="1" applyProtection="1">
      <alignment horizontal="left"/>
      <protection locked="0"/>
    </xf>
    <xf numFmtId="0" fontId="7" fillId="0" borderId="66" xfId="0" quotePrefix="1" applyFont="1" applyBorder="1" applyAlignment="1" applyProtection="1">
      <alignment horizontal="left"/>
      <protection locked="0"/>
    </xf>
    <xf numFmtId="49" fontId="7" fillId="0" borderId="79" xfId="0" applyNumberFormat="1" applyFont="1" applyBorder="1" applyAlignment="1" applyProtection="1">
      <alignment horizontal="left"/>
      <protection locked="0"/>
    </xf>
    <xf numFmtId="49" fontId="7" fillId="0" borderId="73" xfId="0" applyNumberFormat="1" applyFont="1" applyBorder="1" applyAlignment="1" applyProtection="1">
      <alignment horizontal="left"/>
      <protection locked="0"/>
    </xf>
    <xf numFmtId="49" fontId="7" fillId="0" borderId="74" xfId="0" applyNumberFormat="1" applyFont="1" applyBorder="1" applyAlignment="1" applyProtection="1">
      <alignment horizontal="left"/>
      <protection locked="0"/>
    </xf>
    <xf numFmtId="49" fontId="7" fillId="0" borderId="70" xfId="0" applyNumberFormat="1" applyFont="1" applyBorder="1" applyAlignment="1" applyProtection="1">
      <alignment horizontal="left"/>
      <protection locked="0"/>
    </xf>
    <xf numFmtId="49" fontId="7" fillId="0" borderId="6" xfId="0" applyNumberFormat="1" applyFont="1" applyBorder="1" applyAlignment="1" applyProtection="1">
      <alignment horizontal="left"/>
      <protection locked="0"/>
    </xf>
    <xf numFmtId="49" fontId="7" fillId="0" borderId="71" xfId="0" applyNumberFormat="1" applyFont="1" applyBorder="1" applyAlignment="1" applyProtection="1">
      <alignment horizontal="left"/>
      <protection locked="0"/>
    </xf>
    <xf numFmtId="0" fontId="3" fillId="0" borderId="10" xfId="0" applyNumberFormat="1" applyFont="1" applyFill="1" applyBorder="1" applyAlignment="1" applyProtection="1">
      <alignment horizontal="center"/>
    </xf>
    <xf numFmtId="0" fontId="3" fillId="0" borderId="11" xfId="0" applyNumberFormat="1" applyFont="1" applyFill="1" applyBorder="1" applyAlignment="1" applyProtection="1">
      <alignment horizontal="center"/>
    </xf>
    <xf numFmtId="0" fontId="3" fillId="0" borderId="12" xfId="0" applyNumberFormat="1" applyFont="1" applyFill="1" applyBorder="1" applyAlignment="1" applyProtection="1">
      <alignment horizontal="center"/>
    </xf>
    <xf numFmtId="0" fontId="7" fillId="0" borderId="79" xfId="0" applyFont="1" applyBorder="1" applyAlignment="1" applyProtection="1">
      <alignment horizontal="left" vertical="top" wrapText="1"/>
      <protection locked="0"/>
    </xf>
    <xf numFmtId="14" fontId="3" fillId="0" borderId="10" xfId="0" applyNumberFormat="1" applyFont="1" applyFill="1" applyBorder="1" applyAlignment="1" applyProtection="1">
      <alignment horizontal="center"/>
    </xf>
    <xf numFmtId="14" fontId="3" fillId="0" borderId="11" xfId="0" applyNumberFormat="1" applyFont="1" applyFill="1" applyBorder="1" applyAlignment="1" applyProtection="1">
      <alignment horizontal="center"/>
    </xf>
    <xf numFmtId="14" fontId="3" fillId="0" borderId="12" xfId="0" applyNumberFormat="1" applyFont="1" applyFill="1" applyBorder="1" applyAlignment="1" applyProtection="1">
      <alignment horizontal="center"/>
    </xf>
    <xf numFmtId="0" fontId="8" fillId="0" borderId="7" xfId="0" applyFont="1" applyBorder="1" applyAlignment="1" applyProtection="1">
      <alignment horizontal="left" vertical="center" wrapText="1"/>
    </xf>
    <xf numFmtId="0" fontId="7" fillId="0" borderId="80" xfId="0" applyFont="1" applyBorder="1" applyAlignment="1" applyProtection="1">
      <alignment horizontal="left" vertical="top" wrapText="1"/>
    </xf>
    <xf numFmtId="0" fontId="7" fillId="0" borderId="64" xfId="0" applyFont="1" applyBorder="1" applyAlignment="1" applyProtection="1">
      <alignment horizontal="left" vertical="top" wrapText="1"/>
    </xf>
    <xf numFmtId="0" fontId="7" fillId="0" borderId="65" xfId="0" applyFont="1" applyBorder="1" applyAlignment="1" applyProtection="1">
      <alignment horizontal="left" vertical="top" wrapText="1"/>
    </xf>
    <xf numFmtId="0" fontId="7" fillId="0" borderId="68" xfId="0" applyFont="1" applyBorder="1" applyAlignment="1" applyProtection="1">
      <alignment horizontal="left" vertical="top" wrapText="1"/>
    </xf>
    <xf numFmtId="0" fontId="7" fillId="0" borderId="7" xfId="0" applyFont="1" applyBorder="1" applyAlignment="1" applyProtection="1">
      <alignment horizontal="left" vertical="top" wrapText="1"/>
    </xf>
    <xf numFmtId="0" fontId="7" fillId="0" borderId="69" xfId="0" applyFont="1" applyBorder="1" applyAlignment="1" applyProtection="1">
      <alignment horizontal="left" vertical="top" wrapText="1"/>
    </xf>
    <xf numFmtId="0" fontId="7" fillId="0" borderId="76" xfId="0" applyFont="1" applyBorder="1" applyAlignment="1" applyProtection="1">
      <alignment horizontal="left" vertical="top"/>
    </xf>
    <xf numFmtId="0" fontId="7" fillId="0" borderId="77" xfId="0" applyFont="1" applyBorder="1" applyAlignment="1" applyProtection="1">
      <alignment horizontal="left" vertical="top"/>
    </xf>
    <xf numFmtId="0" fontId="7" fillId="0" borderId="78" xfId="0" applyFont="1" applyBorder="1" applyAlignment="1" applyProtection="1">
      <alignment horizontal="left" vertical="top"/>
    </xf>
    <xf numFmtId="0" fontId="7" fillId="0" borderId="0" xfId="0" applyFont="1" applyAlignment="1" applyProtection="1"/>
    <xf numFmtId="0" fontId="7" fillId="0" borderId="76" xfId="0" applyFont="1" applyFill="1" applyBorder="1" applyAlignment="1" applyProtection="1">
      <alignment horizontal="left" vertical="top" wrapText="1"/>
    </xf>
    <xf numFmtId="0" fontId="7" fillId="0" borderId="77" xfId="0" applyFont="1" applyFill="1" applyBorder="1" applyAlignment="1" applyProtection="1">
      <alignment horizontal="left" vertical="top" wrapText="1"/>
    </xf>
    <xf numFmtId="0" fontId="7" fillId="0" borderId="78" xfId="0" applyFont="1" applyFill="1" applyBorder="1" applyAlignment="1" applyProtection="1">
      <alignment horizontal="left" vertical="top" wrapText="1"/>
    </xf>
    <xf numFmtId="0" fontId="7" fillId="0" borderId="58" xfId="0" applyFont="1" applyBorder="1" applyAlignment="1" applyProtection="1">
      <alignment horizontal="left" vertical="top"/>
    </xf>
    <xf numFmtId="0" fontId="7" fillId="0" borderId="11" xfId="0" applyFont="1" applyBorder="1" applyAlignment="1" applyProtection="1">
      <alignment horizontal="left" vertical="top"/>
    </xf>
    <xf numFmtId="0" fontId="7" fillId="0" borderId="59" xfId="0" applyFont="1" applyBorder="1" applyAlignment="1" applyProtection="1">
      <alignment horizontal="left" vertical="top"/>
    </xf>
    <xf numFmtId="0" fontId="7" fillId="0" borderId="0" xfId="0" applyFont="1" applyBorder="1" applyAlignment="1" applyProtection="1"/>
    <xf numFmtId="0" fontId="7" fillId="0" borderId="76" xfId="0" applyFont="1" applyFill="1" applyBorder="1" applyAlignment="1" applyProtection="1">
      <alignment horizontal="left" vertical="top"/>
    </xf>
    <xf numFmtId="0" fontId="7" fillId="0" borderId="77" xfId="0" applyFont="1" applyFill="1" applyBorder="1" applyAlignment="1" applyProtection="1">
      <alignment horizontal="left" vertical="top"/>
    </xf>
    <xf numFmtId="0" fontId="7" fillId="0" borderId="78" xfId="0" applyFont="1" applyFill="1" applyBorder="1" applyAlignment="1" applyProtection="1">
      <alignment horizontal="left" vertical="top"/>
    </xf>
    <xf numFmtId="0" fontId="7" fillId="0" borderId="76" xfId="0" applyFont="1" applyBorder="1" applyAlignment="1" applyProtection="1">
      <alignment horizontal="left" vertical="top" wrapText="1"/>
    </xf>
    <xf numFmtId="0" fontId="7" fillId="0" borderId="77" xfId="0" applyFont="1" applyBorder="1" applyAlignment="1" applyProtection="1">
      <alignment horizontal="left" vertical="top" wrapText="1"/>
    </xf>
    <xf numFmtId="0" fontId="7" fillId="0" borderId="78" xfId="0" applyFont="1" applyBorder="1" applyAlignment="1" applyProtection="1">
      <alignment horizontal="left" vertical="top" wrapText="1"/>
    </xf>
    <xf numFmtId="49" fontId="7" fillId="0" borderId="6" xfId="0" applyNumberFormat="1" applyFont="1" applyBorder="1" applyAlignment="1" applyProtection="1">
      <protection locked="0"/>
    </xf>
    <xf numFmtId="49" fontId="7" fillId="0" borderId="71" xfId="0" applyNumberFormat="1" applyFont="1" applyBorder="1" applyAlignment="1" applyProtection="1">
      <protection locked="0"/>
    </xf>
    <xf numFmtId="0" fontId="7" fillId="0" borderId="63" xfId="0" applyFont="1" applyBorder="1" applyAlignment="1" applyProtection="1">
      <alignment horizontal="left" vertical="top" wrapText="1"/>
    </xf>
    <xf numFmtId="0" fontId="7" fillId="0" borderId="66"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67" xfId="0" applyFont="1" applyBorder="1" applyAlignment="1" applyProtection="1">
      <alignment horizontal="left" vertical="top" wrapText="1"/>
    </xf>
    <xf numFmtId="0" fontId="7" fillId="0" borderId="55" xfId="0" applyFont="1" applyBorder="1" applyAlignment="1" applyProtection="1">
      <alignment horizontal="left" vertical="top" wrapText="1"/>
    </xf>
    <xf numFmtId="0" fontId="7" fillId="0" borderId="56" xfId="0" applyFont="1" applyBorder="1" applyAlignment="1" applyProtection="1">
      <alignment horizontal="left" vertical="top" wrapText="1"/>
    </xf>
    <xf numFmtId="0" fontId="7" fillId="0" borderId="57" xfId="0" applyFont="1" applyBorder="1" applyAlignment="1" applyProtection="1">
      <alignment horizontal="left" vertical="top" wrapText="1"/>
    </xf>
    <xf numFmtId="0" fontId="7" fillId="0" borderId="58" xfId="0" applyFont="1" applyBorder="1" applyAlignment="1" applyProtection="1">
      <alignment horizontal="left" vertical="top" wrapText="1"/>
    </xf>
    <xf numFmtId="0" fontId="7" fillId="0" borderId="11" xfId="0" applyFont="1" applyBorder="1" applyAlignment="1" applyProtection="1">
      <alignment horizontal="left" vertical="top" wrapText="1"/>
    </xf>
    <xf numFmtId="0" fontId="7" fillId="0" borderId="59" xfId="0" applyFont="1" applyBorder="1" applyAlignment="1" applyProtection="1">
      <alignment horizontal="left" vertical="top" wrapText="1"/>
    </xf>
    <xf numFmtId="0" fontId="6" fillId="0" borderId="46" xfId="0" applyNumberFormat="1" applyFont="1" applyFill="1" applyBorder="1" applyAlignment="1" applyProtection="1">
      <alignment horizontal="center"/>
    </xf>
    <xf numFmtId="0" fontId="8" fillId="0" borderId="46" xfId="0" applyFont="1" applyBorder="1" applyAlignment="1" applyProtection="1">
      <alignment horizontal="center"/>
    </xf>
    <xf numFmtId="0" fontId="8" fillId="0" borderId="47" xfId="0" applyFont="1" applyBorder="1" applyAlignment="1" applyProtection="1">
      <alignment horizontal="center"/>
    </xf>
    <xf numFmtId="0" fontId="3" fillId="2" borderId="11" xfId="0" applyNumberFormat="1" applyFont="1" applyFill="1" applyBorder="1" applyAlignment="1" applyProtection="1">
      <alignment horizontal="center"/>
    </xf>
    <xf numFmtId="0" fontId="3" fillId="0" borderId="10" xfId="0" applyNumberFormat="1" applyFont="1" applyFill="1" applyBorder="1" applyAlignment="1" applyProtection="1">
      <alignment horizontal="center" wrapText="1"/>
    </xf>
    <xf numFmtId="0" fontId="3" fillId="0" borderId="11" xfId="0" applyNumberFormat="1" applyFont="1" applyFill="1" applyBorder="1" applyAlignment="1" applyProtection="1">
      <alignment horizontal="center" wrapText="1"/>
    </xf>
    <xf numFmtId="0" fontId="3" fillId="0" borderId="12" xfId="0" applyNumberFormat="1" applyFont="1" applyFill="1" applyBorder="1" applyAlignment="1" applyProtection="1">
      <alignment horizontal="center" wrapText="1"/>
    </xf>
    <xf numFmtId="14" fontId="3" fillId="0" borderId="10" xfId="0" applyNumberFormat="1" applyFont="1" applyFill="1" applyBorder="1" applyAlignment="1" applyProtection="1">
      <alignment horizontal="center" wrapText="1"/>
    </xf>
    <xf numFmtId="14" fontId="3" fillId="0" borderId="11" xfId="0" applyNumberFormat="1" applyFont="1" applyFill="1" applyBorder="1" applyAlignment="1" applyProtection="1">
      <alignment horizontal="center" wrapText="1"/>
    </xf>
    <xf numFmtId="14" fontId="3" fillId="0" borderId="12" xfId="0" applyNumberFormat="1" applyFont="1" applyFill="1" applyBorder="1" applyAlignment="1" applyProtection="1">
      <alignment horizontal="center" wrapText="1"/>
    </xf>
    <xf numFmtId="0" fontId="6" fillId="0" borderId="45" xfId="0" applyNumberFormat="1" applyFont="1" applyFill="1" applyBorder="1" applyAlignment="1" applyProtection="1">
      <alignment horizontal="center" wrapText="1"/>
    </xf>
    <xf numFmtId="0" fontId="8" fillId="0" borderId="46" xfId="0" applyFont="1" applyBorder="1" applyAlignment="1" applyProtection="1">
      <alignment horizontal="center" wrapText="1"/>
    </xf>
    <xf numFmtId="0" fontId="3" fillId="0" borderId="19" xfId="0" applyNumberFormat="1" applyFont="1" applyFill="1" applyBorder="1" applyAlignment="1" applyProtection="1">
      <alignment horizontal="left" vertical="top" wrapText="1"/>
    </xf>
    <xf numFmtId="0" fontId="3" fillId="0" borderId="23" xfId="0" applyNumberFormat="1" applyFont="1" applyFill="1" applyBorder="1" applyAlignment="1" applyProtection="1">
      <alignment horizontal="left" vertical="top" wrapText="1"/>
    </xf>
    <xf numFmtId="0" fontId="3" fillId="0" borderId="17" xfId="0" applyNumberFormat="1" applyFont="1" applyFill="1" applyBorder="1" applyAlignment="1" applyProtection="1">
      <alignment horizontal="left" vertical="top" wrapText="1"/>
    </xf>
    <xf numFmtId="0" fontId="8" fillId="0" borderId="11"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3" borderId="81" xfId="0" applyFont="1" applyFill="1" applyBorder="1" applyAlignment="1" applyProtection="1">
      <alignment horizontal="center" vertical="center"/>
    </xf>
    <xf numFmtId="0" fontId="7" fillId="0" borderId="18" xfId="0" applyFont="1" applyBorder="1" applyAlignment="1" applyProtection="1">
      <alignment horizontal="center" vertical="center"/>
    </xf>
    <xf numFmtId="0" fontId="7" fillId="0" borderId="82" xfId="0" applyFont="1" applyBorder="1" applyAlignment="1" applyProtection="1">
      <alignment horizontal="center" vertical="center"/>
    </xf>
    <xf numFmtId="0" fontId="8" fillId="3" borderId="1"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3" fillId="0" borderId="2" xfId="0" applyNumberFormat="1" applyFont="1" applyFill="1" applyBorder="1" applyAlignment="1" applyProtection="1">
      <alignment horizontal="center" wrapText="1"/>
    </xf>
    <xf numFmtId="0" fontId="3" fillId="0" borderId="5" xfId="0" applyNumberFormat="1" applyFont="1" applyFill="1" applyBorder="1" applyAlignment="1" applyProtection="1">
      <alignment horizontal="center" wrapText="1"/>
    </xf>
    <xf numFmtId="0" fontId="3" fillId="0" borderId="4" xfId="0" applyNumberFormat="1" applyFont="1" applyFill="1" applyBorder="1" applyAlignment="1" applyProtection="1">
      <alignment horizontal="center" wrapText="1"/>
    </xf>
    <xf numFmtId="14" fontId="3" fillId="0" borderId="2" xfId="0" applyNumberFormat="1" applyFont="1" applyFill="1" applyBorder="1" applyAlignment="1" applyProtection="1">
      <alignment horizontal="center" wrapText="1"/>
    </xf>
    <xf numFmtId="14" fontId="3" fillId="0" borderId="5" xfId="0" applyNumberFormat="1" applyFont="1" applyFill="1" applyBorder="1" applyAlignment="1" applyProtection="1">
      <alignment horizontal="center" wrapText="1"/>
    </xf>
    <xf numFmtId="14" fontId="3" fillId="0" borderId="4" xfId="0" applyNumberFormat="1" applyFont="1" applyFill="1" applyBorder="1" applyAlignment="1" applyProtection="1">
      <alignment horizontal="center" wrapText="1"/>
    </xf>
    <xf numFmtId="0" fontId="8" fillId="3" borderId="10" xfId="0" applyFont="1" applyFill="1" applyBorder="1" applyAlignment="1" applyProtection="1">
      <alignment horizontal="center" vertical="center"/>
    </xf>
    <xf numFmtId="0" fontId="8" fillId="0" borderId="11" xfId="0" applyFont="1" applyBorder="1" applyAlignment="1" applyProtection="1">
      <alignment horizontal="center" vertical="center"/>
    </xf>
    <xf numFmtId="0" fontId="8" fillId="0" borderId="12" xfId="0" applyFont="1" applyBorder="1" applyAlignment="1" applyProtection="1">
      <alignment horizontal="center" vertical="center"/>
    </xf>
    <xf numFmtId="0" fontId="8" fillId="3" borderId="81" xfId="0" applyFont="1" applyFill="1" applyBorder="1" applyAlignment="1">
      <alignment horizontal="center" vertical="center"/>
    </xf>
    <xf numFmtId="0" fontId="7" fillId="0" borderId="18" xfId="0" applyFont="1" applyBorder="1" applyAlignment="1">
      <alignment horizontal="center" vertical="center"/>
    </xf>
    <xf numFmtId="0" fontId="7" fillId="0" borderId="82" xfId="0" applyFont="1" applyBorder="1" applyAlignment="1">
      <alignment horizontal="center" vertical="center"/>
    </xf>
    <xf numFmtId="0" fontId="8"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8" fillId="3" borderId="10" xfId="0" applyFont="1" applyFill="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7" fillId="0" borderId="1" xfId="0" applyFont="1" applyBorder="1" applyAlignment="1" applyProtection="1">
      <alignment horizontal="center" vertical="center"/>
    </xf>
    <xf numFmtId="0" fontId="7" fillId="0" borderId="3" xfId="0" applyFont="1" applyBorder="1" applyAlignment="1" applyProtection="1">
      <alignment horizontal="center" vertical="center"/>
    </xf>
    <xf numFmtId="0" fontId="12" fillId="0" borderId="0" xfId="0" applyFont="1"/>
    <xf numFmtId="0" fontId="12" fillId="0" borderId="0" xfId="0" applyFont="1" applyAlignment="1">
      <alignment horizontal="center"/>
    </xf>
    <xf numFmtId="0" fontId="12" fillId="0" borderId="0" xfId="0" applyFont="1" applyAlignment="1">
      <alignment horizontal="centerContinuous"/>
    </xf>
    <xf numFmtId="0" fontId="9" fillId="8" borderId="0" xfId="0" applyFont="1" applyFill="1" applyAlignment="1">
      <alignment horizontal="centerContinuous"/>
    </xf>
    <xf numFmtId="0" fontId="12" fillId="8" borderId="0" xfId="0" applyFont="1" applyFill="1" applyAlignment="1">
      <alignment horizontal="centerContinuous"/>
    </xf>
    <xf numFmtId="0" fontId="12" fillId="0" borderId="13" xfId="0" applyFont="1" applyFill="1" applyBorder="1" applyAlignment="1">
      <alignment horizontal="center"/>
    </xf>
    <xf numFmtId="0" fontId="12" fillId="0" borderId="6" xfId="0" applyFont="1" applyFill="1" applyBorder="1"/>
    <xf numFmtId="0" fontId="12" fillId="0" borderId="83" xfId="0" applyFont="1" applyFill="1" applyBorder="1"/>
    <xf numFmtId="0" fontId="12" fillId="0" borderId="35" xfId="0" applyFont="1" applyFill="1" applyBorder="1" applyAlignment="1">
      <alignment horizontal="center"/>
    </xf>
    <xf numFmtId="0" fontId="12" fillId="0" borderId="0" xfId="0" applyFont="1" applyFill="1" applyBorder="1"/>
    <xf numFmtId="0" fontId="12" fillId="0" borderId="84" xfId="0" applyFont="1" applyFill="1" applyBorder="1"/>
    <xf numFmtId="0" fontId="12" fillId="0" borderId="85" xfId="0" applyFont="1" applyFill="1" applyBorder="1" applyAlignment="1">
      <alignment horizontal="center"/>
    </xf>
    <xf numFmtId="0" fontId="12" fillId="0" borderId="7" xfId="0" applyFont="1" applyFill="1" applyBorder="1"/>
    <xf numFmtId="0" fontId="12" fillId="0" borderId="86" xfId="0" applyFont="1" applyFill="1" applyBorder="1"/>
  </cellXfs>
  <cellStyles count="5">
    <cellStyle name="Comma" xfId="3" builtinId="3"/>
    <cellStyle name="Normal" xfId="0" builtinId="0"/>
    <cellStyle name="Normal 2" xfId="2"/>
    <cellStyle name="Percent" xfId="4" builtinId="5"/>
    <cellStyle name="Percent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8"/>
  <sheetViews>
    <sheetView showGridLines="0" tabSelected="1" zoomScale="85" zoomScaleNormal="85" workbookViewId="0">
      <selection activeCell="B1" sqref="B1"/>
    </sheetView>
  </sheetViews>
  <sheetFormatPr defaultColWidth="9.1796875" defaultRowHeight="14" x14ac:dyDescent="0.3"/>
  <cols>
    <col min="1" max="1" width="37.08984375" style="41" customWidth="1"/>
    <col min="2" max="5" width="16.1796875" style="41" customWidth="1"/>
    <col min="6" max="7" width="9.1796875" style="41"/>
    <col min="8" max="8" width="9.1796875" style="338"/>
    <col min="9" max="11" width="9.1796875" style="338" hidden="1" customWidth="1"/>
    <col min="12" max="12" width="9.1796875" style="338"/>
    <col min="13" max="16384" width="9.1796875" style="41"/>
  </cols>
  <sheetData>
    <row r="1" spans="1:19" ht="18" customHeight="1" x14ac:dyDescent="0.4">
      <c r="A1" s="2" t="s">
        <v>0</v>
      </c>
      <c r="B1" s="133"/>
      <c r="C1" s="3" t="s">
        <v>1</v>
      </c>
      <c r="D1" s="134"/>
      <c r="E1" s="81"/>
    </row>
    <row r="2" spans="1:19" ht="15" customHeight="1" x14ac:dyDescent="0.3">
      <c r="A2" s="2" t="s">
        <v>2</v>
      </c>
      <c r="B2" s="135"/>
      <c r="C2" s="136"/>
      <c r="D2" s="137"/>
    </row>
    <row r="3" spans="1:19" ht="15" customHeight="1" x14ac:dyDescent="0.3">
      <c r="A3" s="2" t="s">
        <v>3</v>
      </c>
      <c r="B3" s="138"/>
      <c r="C3" s="139"/>
      <c r="D3" s="140"/>
    </row>
    <row r="5" spans="1:19" ht="14.5" thickBot="1" x14ac:dyDescent="0.35">
      <c r="A5" s="141" t="s">
        <v>134</v>
      </c>
      <c r="B5" s="141"/>
      <c r="C5" s="141"/>
      <c r="D5" s="141"/>
      <c r="E5" s="141"/>
      <c r="G5" s="87"/>
      <c r="I5" s="341" t="s">
        <v>150</v>
      </c>
      <c r="J5" s="342"/>
      <c r="K5" s="342"/>
      <c r="M5" s="87"/>
      <c r="N5" s="87"/>
      <c r="O5" s="87"/>
      <c r="P5" s="87"/>
    </row>
    <row r="6" spans="1:19" s="44" customFormat="1" ht="14.5" thickBot="1" x14ac:dyDescent="0.35">
      <c r="A6" s="42"/>
      <c r="B6" s="43" t="s">
        <v>90</v>
      </c>
      <c r="C6" s="142" t="s">
        <v>91</v>
      </c>
      <c r="D6" s="143"/>
      <c r="E6" s="144"/>
      <c r="G6" s="86"/>
      <c r="H6" s="339"/>
      <c r="I6" s="339" t="s">
        <v>112</v>
      </c>
      <c r="J6" s="338"/>
      <c r="K6" s="339"/>
      <c r="L6" s="340"/>
      <c r="M6" s="85"/>
      <c r="N6" s="86"/>
      <c r="O6" s="85"/>
      <c r="P6" s="85"/>
      <c r="R6" s="84"/>
      <c r="S6" s="84"/>
    </row>
    <row r="7" spans="1:19" x14ac:dyDescent="0.3">
      <c r="A7" s="45" t="s">
        <v>49</v>
      </c>
      <c r="B7" s="99" t="str">
        <f>IFERROR(INDEX($J$7:$J$18,MATCH(MONTH($D$1),$I$7:$I$18,0))&amp;"CY"&amp;RIGHT(YEAR($D$1),2),"Invalid Input")</f>
        <v>Q1CY00</v>
      </c>
      <c r="C7" s="99" t="str">
        <f>IFERROR(IF(LEFT(B7,2)="Q1",INDEX($J$7:$J$18,MATCH(12,$I$7:$I$18,0))&amp;"CY"&amp;RIGHT(YEAR($D$1)-1,2),INDEX($J$7:$J$18,MATCH(MONTH($D$1)-3,$I$7:$I$18,0))&amp;"CY"&amp;RIGHT(YEAR($D$1),2)),"Invalid Input")</f>
        <v>Q4CY99</v>
      </c>
      <c r="D7" s="99" t="str">
        <f>IFERROR(IF(LEFT(C7,2)="Q1",INDEX($J$7:$J$18,MATCH(12,$I$7:$I$18,0))&amp;"CY"&amp;RIGHT(YEAR($D$1)-1,2),IF(RIGHT(C7,2)=RIGHT(B7,2),INDEX($J$7:$J$18,MATCH(MONTH($D$1)-6,$I$7:$I$18,0))&amp;"CY"&amp;RIGHT(YEAR($D$1),2),"Q"&amp;MID(C7,2,1)-1&amp;"CY"&amp;RIGHT(C7,2))),"Invalid Input")</f>
        <v>Q3CY99</v>
      </c>
      <c r="E7" s="100" t="str">
        <f>IFERROR(IF(LEFT(D7,2)="Q1",INDEX($J$7:$J$18,MATCH(12,$I$7:$I$18,0))&amp;"CY"&amp;RIGHT(YEAR($D$1)-1,2),IF(RIGHT(D7,2)=RIGHT(C7,2),"Q"&amp;MID(D7,2,1)-1&amp;"CY"&amp;RIGHT(D7,2),IF(RIGHT(C7,2)=RIGHT(D7,2),INDEX($J$7:$J$18,MATCH(MONTH($D$1)-6,$I$7:$I$18,0))&amp;"CY"&amp;RIGHT(YEAR($D$1),2),"Q"&amp;MID(D7,2,1)-1&amp;"CY"&amp;RIGHT(D7,2)))),"Invalid Input")</f>
        <v>Q2CY99</v>
      </c>
      <c r="G7" s="87"/>
      <c r="I7" s="343">
        <v>1</v>
      </c>
      <c r="J7" s="344" t="s">
        <v>112</v>
      </c>
      <c r="K7" s="345" t="s">
        <v>116</v>
      </c>
      <c r="L7" s="339"/>
      <c r="M7" s="87"/>
      <c r="N7" s="87"/>
      <c r="O7" s="86"/>
      <c r="P7" s="87"/>
      <c r="R7" s="44"/>
    </row>
    <row r="8" spans="1:19" x14ac:dyDescent="0.3">
      <c r="A8" s="73" t="s">
        <v>46</v>
      </c>
      <c r="B8" s="74"/>
      <c r="C8" s="74"/>
      <c r="D8" s="74"/>
      <c r="E8" s="75"/>
      <c r="G8" s="87"/>
      <c r="I8" s="346">
        <v>2</v>
      </c>
      <c r="J8" s="347" t="s">
        <v>112</v>
      </c>
      <c r="K8" s="348" t="s">
        <v>117</v>
      </c>
      <c r="L8" s="339"/>
      <c r="M8" s="87"/>
      <c r="N8" s="87"/>
      <c r="O8" s="86"/>
      <c r="P8" s="87"/>
      <c r="R8" s="44"/>
    </row>
    <row r="9" spans="1:19" x14ac:dyDescent="0.3">
      <c r="A9" s="46" t="s">
        <v>41</v>
      </c>
      <c r="B9" s="76">
        <f>'Detail Summary'!F8</f>
        <v>0</v>
      </c>
      <c r="C9" s="76">
        <f>'Detail Summary'!J8</f>
        <v>0</v>
      </c>
      <c r="D9" s="76">
        <f>'Detail Summary'!N8</f>
        <v>0</v>
      </c>
      <c r="E9" s="77">
        <f>'Detail Summary'!R8</f>
        <v>0</v>
      </c>
      <c r="G9" s="87"/>
      <c r="I9" s="349">
        <v>3</v>
      </c>
      <c r="J9" s="350" t="s">
        <v>112</v>
      </c>
      <c r="K9" s="351" t="s">
        <v>118</v>
      </c>
      <c r="L9" s="339"/>
      <c r="M9" s="87"/>
      <c r="N9" s="87"/>
      <c r="O9" s="86"/>
      <c r="P9" s="87"/>
      <c r="R9" s="44"/>
    </row>
    <row r="10" spans="1:19" x14ac:dyDescent="0.3">
      <c r="A10" s="46" t="s">
        <v>42</v>
      </c>
      <c r="B10" s="76">
        <f>'Detail Summary'!F15</f>
        <v>0</v>
      </c>
      <c r="C10" s="76">
        <f>'Detail Summary'!J15</f>
        <v>0</v>
      </c>
      <c r="D10" s="76">
        <f>'Detail Summary'!N15</f>
        <v>0</v>
      </c>
      <c r="E10" s="77">
        <f>'Detail Summary'!R15</f>
        <v>0</v>
      </c>
      <c r="G10" s="87"/>
      <c r="I10" s="343">
        <v>4</v>
      </c>
      <c r="J10" s="344" t="s">
        <v>113</v>
      </c>
      <c r="K10" s="345" t="s">
        <v>119</v>
      </c>
      <c r="L10" s="339"/>
      <c r="M10" s="87"/>
      <c r="N10" s="87"/>
      <c r="O10" s="86"/>
      <c r="P10" s="87"/>
      <c r="R10" s="44"/>
    </row>
    <row r="11" spans="1:19" x14ac:dyDescent="0.3">
      <c r="A11" s="46" t="s">
        <v>43</v>
      </c>
      <c r="B11" s="76">
        <f>'Detail Summary'!F21</f>
        <v>0</v>
      </c>
      <c r="C11" s="76">
        <f>'Detail Summary'!J21</f>
        <v>0</v>
      </c>
      <c r="D11" s="76">
        <f>'Detail Summary'!N21</f>
        <v>0</v>
      </c>
      <c r="E11" s="77">
        <f>'Detail Summary'!R21</f>
        <v>0</v>
      </c>
      <c r="G11" s="87"/>
      <c r="I11" s="346">
        <v>5</v>
      </c>
      <c r="J11" s="347" t="s">
        <v>113</v>
      </c>
      <c r="K11" s="348" t="s">
        <v>120</v>
      </c>
      <c r="L11" s="339"/>
      <c r="M11" s="87"/>
      <c r="N11" s="87"/>
      <c r="O11" s="86"/>
      <c r="P11" s="87"/>
      <c r="R11" s="44"/>
    </row>
    <row r="12" spans="1:19" x14ac:dyDescent="0.3">
      <c r="A12" s="46" t="s">
        <v>44</v>
      </c>
      <c r="B12" s="76">
        <f>'Detail Summary'!F22</f>
        <v>0</v>
      </c>
      <c r="C12" s="76">
        <f>'Detail Summary'!J22</f>
        <v>0</v>
      </c>
      <c r="D12" s="76">
        <f>'Detail Summary'!N22</f>
        <v>0</v>
      </c>
      <c r="E12" s="77">
        <f>'Detail Summary'!R22</f>
        <v>0</v>
      </c>
      <c r="G12" s="87"/>
      <c r="I12" s="349">
        <v>6</v>
      </c>
      <c r="J12" s="350" t="s">
        <v>113</v>
      </c>
      <c r="K12" s="351" t="s">
        <v>121</v>
      </c>
      <c r="L12" s="339"/>
      <c r="M12" s="87"/>
      <c r="N12" s="87"/>
      <c r="O12" s="86"/>
      <c r="P12" s="87"/>
      <c r="R12" s="44"/>
    </row>
    <row r="13" spans="1:19" x14ac:dyDescent="0.3">
      <c r="A13" s="46" t="str">
        <f>'Detail Summary'!B23</f>
        <v>Total Administrative Denials</v>
      </c>
      <c r="B13" s="76">
        <f>'Detail Summary'!F23</f>
        <v>0</v>
      </c>
      <c r="C13" s="76">
        <f>'Detail Summary'!J23</f>
        <v>0</v>
      </c>
      <c r="D13" s="76">
        <f>'Detail Summary'!N23</f>
        <v>0</v>
      </c>
      <c r="E13" s="77">
        <f>'Detail Summary'!R23</f>
        <v>0</v>
      </c>
      <c r="G13" s="88"/>
      <c r="H13" s="78"/>
      <c r="I13" s="343">
        <v>7</v>
      </c>
      <c r="J13" s="344" t="s">
        <v>114</v>
      </c>
      <c r="K13" s="345" t="s">
        <v>122</v>
      </c>
      <c r="L13" s="339"/>
      <c r="M13" s="87"/>
      <c r="N13" s="87"/>
      <c r="O13" s="86"/>
      <c r="P13" s="87"/>
      <c r="R13" s="44"/>
    </row>
    <row r="14" spans="1:19" x14ac:dyDescent="0.3">
      <c r="A14" s="46" t="str">
        <f>'Detail Summary'!B24</f>
        <v>Total Partial Denials</v>
      </c>
      <c r="B14" s="76">
        <f>'Detail Summary'!F24</f>
        <v>0</v>
      </c>
      <c r="C14" s="76">
        <f>'Detail Summary'!J24</f>
        <v>0</v>
      </c>
      <c r="D14" s="76">
        <f>'Detail Summary'!N24</f>
        <v>0</v>
      </c>
      <c r="E14" s="77">
        <f>'Detail Summary'!R24</f>
        <v>0</v>
      </c>
      <c r="G14" s="88"/>
      <c r="H14" s="78"/>
      <c r="I14" s="346">
        <v>8</v>
      </c>
      <c r="J14" s="347" t="s">
        <v>114</v>
      </c>
      <c r="K14" s="348" t="s">
        <v>123</v>
      </c>
      <c r="L14" s="339"/>
      <c r="M14" s="87"/>
      <c r="N14" s="87"/>
      <c r="O14" s="86"/>
      <c r="P14" s="87"/>
      <c r="R14" s="44"/>
    </row>
    <row r="15" spans="1:19" x14ac:dyDescent="0.3">
      <c r="A15" s="46" t="str">
        <f>'Detail Summary'!B25</f>
        <v>Total Reductions of Service</v>
      </c>
      <c r="B15" s="76">
        <f>'Detail Summary'!F25</f>
        <v>0</v>
      </c>
      <c r="C15" s="76">
        <f>'Detail Summary'!J25</f>
        <v>0</v>
      </c>
      <c r="D15" s="76">
        <f>'Detail Summary'!N25</f>
        <v>0</v>
      </c>
      <c r="E15" s="77">
        <f>'Detail Summary'!R25</f>
        <v>0</v>
      </c>
      <c r="G15" s="88"/>
      <c r="H15" s="78"/>
      <c r="I15" s="349">
        <v>9</v>
      </c>
      <c r="J15" s="350" t="s">
        <v>114</v>
      </c>
      <c r="K15" s="351" t="s">
        <v>125</v>
      </c>
      <c r="L15" s="339"/>
      <c r="M15" s="87"/>
      <c r="N15" s="87"/>
      <c r="O15" s="86"/>
      <c r="P15" s="87"/>
      <c r="R15" s="44"/>
    </row>
    <row r="16" spans="1:19" x14ac:dyDescent="0.3">
      <c r="A16" s="46" t="str">
        <f>'Detail Summary'!B26</f>
        <v>Total Terminations of Service</v>
      </c>
      <c r="B16" s="76">
        <f>'Detail Summary'!F26</f>
        <v>0</v>
      </c>
      <c r="C16" s="76">
        <f>'Detail Summary'!J26</f>
        <v>0</v>
      </c>
      <c r="D16" s="76">
        <f>'Detail Summary'!N26</f>
        <v>0</v>
      </c>
      <c r="E16" s="77">
        <f>'Detail Summary'!R26</f>
        <v>0</v>
      </c>
      <c r="G16" s="88"/>
      <c r="H16" s="78"/>
      <c r="I16" s="343">
        <v>10</v>
      </c>
      <c r="J16" s="344" t="s">
        <v>115</v>
      </c>
      <c r="K16" s="345" t="s">
        <v>124</v>
      </c>
      <c r="L16" s="339"/>
      <c r="M16" s="87"/>
      <c r="N16" s="87"/>
      <c r="O16" s="86"/>
      <c r="P16" s="87"/>
      <c r="R16" s="44"/>
    </row>
    <row r="17" spans="1:18" x14ac:dyDescent="0.3">
      <c r="A17" s="129" t="s">
        <v>147</v>
      </c>
      <c r="B17" s="79">
        <f>'Detail Summary'!F27</f>
        <v>0</v>
      </c>
      <c r="C17" s="79">
        <f>'Detail Summary'!J27</f>
        <v>0</v>
      </c>
      <c r="D17" s="79">
        <f>'Detail Summary'!N27</f>
        <v>0</v>
      </c>
      <c r="E17" s="80">
        <f>'Detail Summary'!R27</f>
        <v>0</v>
      </c>
      <c r="G17" s="88"/>
      <c r="H17" s="78"/>
      <c r="I17" s="346">
        <v>11</v>
      </c>
      <c r="J17" s="347" t="s">
        <v>115</v>
      </c>
      <c r="K17" s="348" t="s">
        <v>126</v>
      </c>
      <c r="L17" s="339"/>
      <c r="M17" s="87"/>
      <c r="N17" s="87"/>
      <c r="O17" s="86"/>
      <c r="P17" s="87"/>
      <c r="R17" s="44"/>
    </row>
    <row r="18" spans="1:18" x14ac:dyDescent="0.3">
      <c r="A18" s="70"/>
      <c r="B18" s="71"/>
      <c r="C18" s="71"/>
      <c r="D18" s="71"/>
      <c r="E18" s="72"/>
      <c r="G18" s="87"/>
      <c r="I18" s="349">
        <v>12</v>
      </c>
      <c r="J18" s="350" t="s">
        <v>115</v>
      </c>
      <c r="K18" s="351" t="s">
        <v>127</v>
      </c>
      <c r="L18" s="339"/>
      <c r="M18" s="87"/>
      <c r="N18" s="87"/>
      <c r="O18" s="86"/>
      <c r="P18" s="87"/>
      <c r="R18" s="44"/>
    </row>
    <row r="19" spans="1:18" x14ac:dyDescent="0.3">
      <c r="A19" s="46" t="s">
        <v>51</v>
      </c>
      <c r="B19" s="66">
        <f>IF(B9=0,0,B11/B9)</f>
        <v>0</v>
      </c>
      <c r="C19" s="66">
        <f>IF(C9=0,0,C11/C9)</f>
        <v>0</v>
      </c>
      <c r="D19" s="66">
        <f>IF(D9=0,0,D11/D9)</f>
        <v>0</v>
      </c>
      <c r="E19" s="67">
        <f>IF(E9=0,0,E11/E9)</f>
        <v>0</v>
      </c>
      <c r="G19" s="87"/>
      <c r="L19" s="339"/>
      <c r="M19" s="87"/>
      <c r="N19" s="87"/>
      <c r="O19" s="86"/>
      <c r="P19" s="87"/>
      <c r="R19" s="44"/>
    </row>
    <row r="20" spans="1:18" ht="14.5" thickBot="1" x14ac:dyDescent="0.35">
      <c r="A20" s="47" t="s">
        <v>52</v>
      </c>
      <c r="B20" s="68">
        <f>IF(B9=0,0,(B12+B13+B14+B15+B16)/B9)</f>
        <v>0</v>
      </c>
      <c r="C20" s="68">
        <f t="shared" ref="C20:E20" si="0">IF(C9=0,0,(C12+C13+C14+C15+C16)/C9)</f>
        <v>0</v>
      </c>
      <c r="D20" s="68">
        <f t="shared" si="0"/>
        <v>0</v>
      </c>
      <c r="E20" s="69">
        <f t="shared" si="0"/>
        <v>0</v>
      </c>
      <c r="G20" s="87"/>
      <c r="L20" s="339"/>
      <c r="M20" s="87"/>
      <c r="N20" s="87"/>
      <c r="O20" s="86"/>
      <c r="P20" s="87"/>
      <c r="R20" s="44"/>
    </row>
    <row r="21" spans="1:18" ht="14.5" thickBot="1" x14ac:dyDescent="0.35">
      <c r="B21" s="44"/>
      <c r="C21" s="44"/>
      <c r="D21" s="44"/>
      <c r="E21" s="44"/>
      <c r="G21" s="87"/>
      <c r="L21" s="339"/>
      <c r="M21" s="87"/>
      <c r="N21" s="87"/>
      <c r="O21" s="86"/>
      <c r="P21" s="87"/>
      <c r="R21" s="44"/>
    </row>
    <row r="22" spans="1:18" x14ac:dyDescent="0.3">
      <c r="A22" s="130" t="s">
        <v>47</v>
      </c>
      <c r="B22" s="131"/>
      <c r="C22" s="131"/>
      <c r="D22" s="131"/>
      <c r="E22" s="132"/>
      <c r="G22" s="87"/>
      <c r="M22" s="87"/>
      <c r="N22" s="87"/>
      <c r="O22" s="87"/>
      <c r="P22" s="87"/>
    </row>
    <row r="23" spans="1:18" x14ac:dyDescent="0.3">
      <c r="A23" s="46" t="s">
        <v>41</v>
      </c>
      <c r="B23" s="76">
        <f>'Detail Summary'!F33</f>
        <v>0</v>
      </c>
      <c r="C23" s="76">
        <f>'Detail Summary'!J33</f>
        <v>0</v>
      </c>
      <c r="D23" s="76">
        <f>'Detail Summary'!N33</f>
        <v>0</v>
      </c>
      <c r="E23" s="77">
        <f>'Detail Summary'!R33</f>
        <v>0</v>
      </c>
      <c r="G23" s="87"/>
      <c r="M23" s="87"/>
      <c r="N23" s="87"/>
      <c r="O23" s="87"/>
      <c r="P23" s="87"/>
    </row>
    <row r="24" spans="1:18" x14ac:dyDescent="0.3">
      <c r="A24" s="46" t="s">
        <v>42</v>
      </c>
      <c r="B24" s="76">
        <f>'Detail Summary'!F40</f>
        <v>0</v>
      </c>
      <c r="C24" s="76">
        <f>'Detail Summary'!J40</f>
        <v>0</v>
      </c>
      <c r="D24" s="76">
        <f>'Detail Summary'!N40</f>
        <v>0</v>
      </c>
      <c r="E24" s="77">
        <f>'Detail Summary'!R40</f>
        <v>0</v>
      </c>
      <c r="G24" s="87"/>
      <c r="M24" s="87"/>
      <c r="N24" s="87"/>
      <c r="O24" s="87"/>
      <c r="P24" s="87"/>
    </row>
    <row r="25" spans="1:18" x14ac:dyDescent="0.3">
      <c r="A25" s="46" t="s">
        <v>43</v>
      </c>
      <c r="B25" s="76">
        <f>'Detail Summary'!F46</f>
        <v>0</v>
      </c>
      <c r="C25" s="76">
        <f>'Detail Summary'!J46</f>
        <v>0</v>
      </c>
      <c r="D25" s="76">
        <f>'Detail Summary'!N46</f>
        <v>0</v>
      </c>
      <c r="E25" s="77">
        <f>'Detail Summary'!R46</f>
        <v>0</v>
      </c>
      <c r="G25" s="87"/>
      <c r="M25" s="87"/>
      <c r="N25" s="87"/>
      <c r="O25" s="87"/>
      <c r="P25" s="87"/>
    </row>
    <row r="26" spans="1:18" x14ac:dyDescent="0.3">
      <c r="A26" s="46" t="s">
        <v>44</v>
      </c>
      <c r="B26" s="76">
        <f>'Detail Summary'!F47</f>
        <v>0</v>
      </c>
      <c r="C26" s="76">
        <f>'Detail Summary'!J47</f>
        <v>0</v>
      </c>
      <c r="D26" s="76">
        <f>'Detail Summary'!N47</f>
        <v>0</v>
      </c>
      <c r="E26" s="77">
        <f>'Detail Summary'!R47</f>
        <v>0</v>
      </c>
      <c r="G26" s="87"/>
      <c r="M26" s="87"/>
      <c r="N26" s="87"/>
      <c r="O26" s="87"/>
      <c r="P26" s="87"/>
    </row>
    <row r="27" spans="1:18" x14ac:dyDescent="0.3">
      <c r="A27" s="46" t="str">
        <f>'Detail Summary'!B48</f>
        <v>Total Administrative Denials</v>
      </c>
      <c r="B27" s="76">
        <f>'Detail Summary'!F48</f>
        <v>0</v>
      </c>
      <c r="C27" s="76">
        <f>'Detail Summary'!J48</f>
        <v>0</v>
      </c>
      <c r="D27" s="76">
        <f>'Detail Summary'!N48</f>
        <v>0</v>
      </c>
      <c r="E27" s="77">
        <f>'Detail Summary'!R48</f>
        <v>0</v>
      </c>
      <c r="G27" s="87"/>
      <c r="M27" s="87"/>
      <c r="N27" s="87"/>
      <c r="O27" s="87"/>
      <c r="P27" s="87"/>
    </row>
    <row r="28" spans="1:18" x14ac:dyDescent="0.3">
      <c r="A28" s="46" t="str">
        <f>'Detail Summary'!B49</f>
        <v>Total Partial Denials</v>
      </c>
      <c r="B28" s="76">
        <f>'Detail Summary'!F49</f>
        <v>0</v>
      </c>
      <c r="C28" s="76">
        <f>'Detail Summary'!J49</f>
        <v>0</v>
      </c>
      <c r="D28" s="76">
        <f>'Detail Summary'!N49</f>
        <v>0</v>
      </c>
      <c r="E28" s="77">
        <f>'Detail Summary'!R49</f>
        <v>0</v>
      </c>
      <c r="G28" s="87"/>
      <c r="M28" s="87"/>
      <c r="N28" s="87"/>
      <c r="O28" s="87"/>
      <c r="P28" s="87"/>
    </row>
    <row r="29" spans="1:18" x14ac:dyDescent="0.3">
      <c r="A29" s="46" t="str">
        <f>'Detail Summary'!B50</f>
        <v>Total Reductions of Service</v>
      </c>
      <c r="B29" s="76">
        <f>'Detail Summary'!F50</f>
        <v>0</v>
      </c>
      <c r="C29" s="76">
        <f>'Detail Summary'!J50</f>
        <v>0</v>
      </c>
      <c r="D29" s="76">
        <f>'Detail Summary'!N50</f>
        <v>0</v>
      </c>
      <c r="E29" s="77">
        <f>'Detail Summary'!R50</f>
        <v>0</v>
      </c>
      <c r="G29" s="87"/>
      <c r="M29" s="87"/>
      <c r="N29" s="87"/>
      <c r="O29" s="87"/>
      <c r="P29" s="87"/>
    </row>
    <row r="30" spans="1:18" x14ac:dyDescent="0.3">
      <c r="A30" s="46" t="str">
        <f>'Detail Summary'!B51</f>
        <v>Total Terminations of Service</v>
      </c>
      <c r="B30" s="76">
        <f>'Detail Summary'!F51</f>
        <v>0</v>
      </c>
      <c r="C30" s="76">
        <f>'Detail Summary'!J51</f>
        <v>0</v>
      </c>
      <c r="D30" s="76">
        <f>'Detail Summary'!N51</f>
        <v>0</v>
      </c>
      <c r="E30" s="77">
        <f>'Detail Summary'!R51</f>
        <v>0</v>
      </c>
      <c r="G30" s="87"/>
      <c r="M30" s="87"/>
      <c r="N30" s="87"/>
      <c r="O30" s="87"/>
      <c r="P30" s="87"/>
    </row>
    <row r="31" spans="1:18" x14ac:dyDescent="0.3">
      <c r="A31" s="129" t="s">
        <v>147</v>
      </c>
      <c r="B31" s="79">
        <f>'Detail Summary'!F52</f>
        <v>0</v>
      </c>
      <c r="C31" s="79">
        <f>'Detail Summary'!J52</f>
        <v>0</v>
      </c>
      <c r="D31" s="79">
        <f>'Detail Summary'!N52</f>
        <v>0</v>
      </c>
      <c r="E31" s="80">
        <f>'Detail Summary'!R52</f>
        <v>0</v>
      </c>
      <c r="G31" s="88"/>
      <c r="H31" s="78"/>
      <c r="M31" s="87"/>
      <c r="N31" s="87"/>
      <c r="O31" s="87"/>
      <c r="P31" s="87"/>
    </row>
    <row r="32" spans="1:18" x14ac:dyDescent="0.3">
      <c r="A32" s="70"/>
      <c r="B32" s="71"/>
      <c r="C32" s="71"/>
      <c r="D32" s="71"/>
      <c r="E32" s="72"/>
      <c r="G32" s="87"/>
      <c r="M32" s="87"/>
      <c r="N32" s="87"/>
      <c r="O32" s="87"/>
      <c r="P32" s="87"/>
    </row>
    <row r="33" spans="1:16" x14ac:dyDescent="0.3">
      <c r="A33" s="46" t="s">
        <v>51</v>
      </c>
      <c r="B33" s="66">
        <f>IF(B23=0,0,B25/B23)</f>
        <v>0</v>
      </c>
      <c r="C33" s="66">
        <f t="shared" ref="C33:E33" si="1">IF(C23=0,0,C25/C23)</f>
        <v>0</v>
      </c>
      <c r="D33" s="66">
        <f t="shared" si="1"/>
        <v>0</v>
      </c>
      <c r="E33" s="67">
        <f t="shared" si="1"/>
        <v>0</v>
      </c>
      <c r="G33" s="87"/>
      <c r="M33" s="87"/>
      <c r="N33" s="87"/>
      <c r="O33" s="87"/>
      <c r="P33" s="87"/>
    </row>
    <row r="34" spans="1:16" ht="14.5" thickBot="1" x14ac:dyDescent="0.35">
      <c r="A34" s="47" t="s">
        <v>52</v>
      </c>
      <c r="B34" s="68">
        <f>IF(B23=0,0,(B26+B27+B28+B29+B30)/B23)</f>
        <v>0</v>
      </c>
      <c r="C34" s="68">
        <f t="shared" ref="C34:E34" si="2">IF(C23=0,0,(C26+C27+C28+C29+C30)/C23)</f>
        <v>0</v>
      </c>
      <c r="D34" s="68">
        <f t="shared" si="2"/>
        <v>0</v>
      </c>
      <c r="E34" s="69">
        <f t="shared" si="2"/>
        <v>0</v>
      </c>
      <c r="G34" s="87"/>
      <c r="M34" s="87"/>
      <c r="N34" s="87"/>
      <c r="O34" s="87"/>
      <c r="P34" s="87"/>
    </row>
    <row r="35" spans="1:16" ht="14.5" thickBot="1" x14ac:dyDescent="0.35">
      <c r="B35" s="44"/>
      <c r="C35" s="44"/>
      <c r="D35" s="44"/>
      <c r="E35" s="44"/>
      <c r="M35" s="87"/>
      <c r="N35" s="87"/>
      <c r="O35" s="87"/>
    </row>
    <row r="36" spans="1:16" x14ac:dyDescent="0.3">
      <c r="A36" s="130" t="s">
        <v>48</v>
      </c>
      <c r="B36" s="131"/>
      <c r="C36" s="131"/>
      <c r="D36" s="131"/>
      <c r="E36" s="132"/>
      <c r="M36" s="87"/>
      <c r="N36" s="87"/>
      <c r="O36" s="87"/>
    </row>
    <row r="37" spans="1:16" x14ac:dyDescent="0.3">
      <c r="A37" s="46" t="s">
        <v>41</v>
      </c>
      <c r="B37" s="76">
        <f>'Detail Summary'!F58</f>
        <v>0</v>
      </c>
      <c r="C37" s="76">
        <f>'Detail Summary'!J58</f>
        <v>0</v>
      </c>
      <c r="D37" s="76">
        <f>'Detail Summary'!N58</f>
        <v>0</v>
      </c>
      <c r="E37" s="77">
        <f>'Detail Summary'!R58</f>
        <v>0</v>
      </c>
    </row>
    <row r="38" spans="1:16" x14ac:dyDescent="0.3">
      <c r="A38" s="46" t="s">
        <v>42</v>
      </c>
      <c r="B38" s="76">
        <f>'Detail Summary'!F65</f>
        <v>0</v>
      </c>
      <c r="C38" s="76">
        <f>'Detail Summary'!J65</f>
        <v>0</v>
      </c>
      <c r="D38" s="76">
        <f>'Detail Summary'!N65</f>
        <v>0</v>
      </c>
      <c r="E38" s="77">
        <f>'Detail Summary'!R65</f>
        <v>0</v>
      </c>
    </row>
    <row r="39" spans="1:16" x14ac:dyDescent="0.3">
      <c r="A39" s="46" t="s">
        <v>43</v>
      </c>
      <c r="B39" s="76">
        <f>'Detail Summary'!F71</f>
        <v>0</v>
      </c>
      <c r="C39" s="76">
        <f>'Detail Summary'!J71</f>
        <v>0</v>
      </c>
      <c r="D39" s="76">
        <f>'Detail Summary'!N71</f>
        <v>0</v>
      </c>
      <c r="E39" s="77">
        <f>'Detail Summary'!R71</f>
        <v>0</v>
      </c>
    </row>
    <row r="40" spans="1:16" x14ac:dyDescent="0.3">
      <c r="A40" s="46" t="s">
        <v>44</v>
      </c>
      <c r="B40" s="76">
        <f>'Detail Summary'!F72</f>
        <v>0</v>
      </c>
      <c r="C40" s="76">
        <f>'Detail Summary'!J72</f>
        <v>0</v>
      </c>
      <c r="D40" s="76">
        <f>'Detail Summary'!N72</f>
        <v>0</v>
      </c>
      <c r="E40" s="77">
        <f>'Detail Summary'!R72</f>
        <v>0</v>
      </c>
    </row>
    <row r="41" spans="1:16" x14ac:dyDescent="0.3">
      <c r="A41" s="46" t="str">
        <f>'Detail Summary'!B73</f>
        <v>Total Administrative Denials</v>
      </c>
      <c r="B41" s="76">
        <f>'Detail Summary'!F73</f>
        <v>0</v>
      </c>
      <c r="C41" s="76">
        <f>'Detail Summary'!J73</f>
        <v>0</v>
      </c>
      <c r="D41" s="76">
        <f>'Detail Summary'!N73</f>
        <v>0</v>
      </c>
      <c r="E41" s="77">
        <f>'Detail Summary'!R73</f>
        <v>0</v>
      </c>
    </row>
    <row r="42" spans="1:16" x14ac:dyDescent="0.3">
      <c r="A42" s="46" t="str">
        <f>'Detail Summary'!B74</f>
        <v>Total Partial Denials</v>
      </c>
      <c r="B42" s="76">
        <f>'Detail Summary'!F74</f>
        <v>0</v>
      </c>
      <c r="C42" s="76">
        <f>'Detail Summary'!J74</f>
        <v>0</v>
      </c>
      <c r="D42" s="76">
        <f>'Detail Summary'!N74</f>
        <v>0</v>
      </c>
      <c r="E42" s="77">
        <f>'Detail Summary'!R74</f>
        <v>0</v>
      </c>
    </row>
    <row r="43" spans="1:16" x14ac:dyDescent="0.3">
      <c r="A43" s="46" t="str">
        <f>'Detail Summary'!B75</f>
        <v>Total Reductions of Service</v>
      </c>
      <c r="B43" s="76">
        <f>'Detail Summary'!F75</f>
        <v>0</v>
      </c>
      <c r="C43" s="76">
        <f>'Detail Summary'!J75</f>
        <v>0</v>
      </c>
      <c r="D43" s="76">
        <f>'Detail Summary'!N75</f>
        <v>0</v>
      </c>
      <c r="E43" s="77">
        <f>'Detail Summary'!R75</f>
        <v>0</v>
      </c>
    </row>
    <row r="44" spans="1:16" x14ac:dyDescent="0.3">
      <c r="A44" s="46" t="str">
        <f>'Detail Summary'!B76</f>
        <v>Total Terminations of Service</v>
      </c>
      <c r="B44" s="76">
        <f>'Detail Summary'!F76</f>
        <v>0</v>
      </c>
      <c r="C44" s="76">
        <f>'Detail Summary'!J76</f>
        <v>0</v>
      </c>
      <c r="D44" s="76">
        <f>'Detail Summary'!N76</f>
        <v>0</v>
      </c>
      <c r="E44" s="77">
        <f>'Detail Summary'!R76</f>
        <v>0</v>
      </c>
    </row>
    <row r="45" spans="1:16" x14ac:dyDescent="0.3">
      <c r="A45" s="129" t="s">
        <v>147</v>
      </c>
      <c r="B45" s="79">
        <f>'Detail Summary'!F77</f>
        <v>0</v>
      </c>
      <c r="C45" s="79">
        <f>'Detail Summary'!J77</f>
        <v>0</v>
      </c>
      <c r="D45" s="79">
        <f>'Detail Summary'!N77</f>
        <v>0</v>
      </c>
      <c r="E45" s="80">
        <f>'Detail Summary'!R77</f>
        <v>0</v>
      </c>
      <c r="G45" s="78"/>
      <c r="H45" s="78"/>
    </row>
    <row r="46" spans="1:16" x14ac:dyDescent="0.3">
      <c r="A46" s="70"/>
      <c r="B46" s="71"/>
      <c r="C46" s="71"/>
      <c r="D46" s="71"/>
      <c r="E46" s="72"/>
    </row>
    <row r="47" spans="1:16" x14ac:dyDescent="0.3">
      <c r="A47" s="46" t="s">
        <v>51</v>
      </c>
      <c r="B47" s="66">
        <f>IF(B37=0,0,B39/B37)</f>
        <v>0</v>
      </c>
      <c r="C47" s="66">
        <f t="shared" ref="C47:E47" si="3">IF(C37=0,0,C39/C37)</f>
        <v>0</v>
      </c>
      <c r="D47" s="66">
        <f t="shared" si="3"/>
        <v>0</v>
      </c>
      <c r="E47" s="67">
        <f t="shared" si="3"/>
        <v>0</v>
      </c>
    </row>
    <row r="48" spans="1:16" ht="14.5" thickBot="1" x14ac:dyDescent="0.35">
      <c r="A48" s="47" t="s">
        <v>52</v>
      </c>
      <c r="B48" s="68">
        <f>IF(B37=0,0,(B40+B41+B42+B43+B44)/B37)</f>
        <v>0</v>
      </c>
      <c r="C48" s="68">
        <f t="shared" ref="C48:E48" si="4">IF(C37=0,0,(C40+C41+C42+C43+C44)/C37)</f>
        <v>0</v>
      </c>
      <c r="D48" s="68">
        <f t="shared" si="4"/>
        <v>0</v>
      </c>
      <c r="E48" s="69">
        <f t="shared" si="4"/>
        <v>0</v>
      </c>
    </row>
  </sheetData>
  <sheetProtection algorithmName="SHA-512" hashValue="l1ay6SLxw0JbfMbkfsvw+XGoyVurmMwwkb1pwPRPcx6VSLBDlPfjwqzEu0bcOKR+KymkcmXEHpeCGXNsKJPCsQ==" saltValue="VPHKL4SSYXTuTWNvbGQ94g==" spinCount="100000" sheet="1" objects="1" scenarios="1"/>
  <mergeCells count="4">
    <mergeCell ref="B2:D2"/>
    <mergeCell ref="B3:D3"/>
    <mergeCell ref="A5:E5"/>
    <mergeCell ref="C6:E6"/>
  </mergeCells>
  <printOptions horizontalCentered="1"/>
  <pageMargins left="0.5" right="0.5" top="2" bottom="0.75" header="0.3" footer="0.3"/>
  <pageSetup scale="77" orientation="portrait" r:id="rId1"/>
  <headerFooter scaleWithDoc="0">
    <oddHeader>&amp;C&amp;"Arial,Regular"&amp;G&amp;"Arial,Bold"&amp;12
Prior Authorization Report
Section I - &amp;A</oddHeader>
    <oddFooter>&amp;L&amp;"Arial,Regular"&amp;10
Prior Authorization - Report #42&amp;C&amp;"Arial,Regular"&amp;10Rev. v8 2019-10&amp;R&amp;"Arial,Regular"&amp;10&amp;P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6"/>
  <sheetViews>
    <sheetView showGridLines="0" zoomScale="85" zoomScaleNormal="85" zoomScaleSheetLayoutView="55" workbookViewId="0"/>
  </sheetViews>
  <sheetFormatPr defaultColWidth="9.1796875" defaultRowHeight="14" x14ac:dyDescent="0.3"/>
  <cols>
    <col min="1" max="1" width="59.1796875" style="41" customWidth="1"/>
    <col min="2" max="5" width="16.1796875" style="41" customWidth="1"/>
    <col min="6" max="16384" width="9.1796875" style="41"/>
  </cols>
  <sheetData>
    <row r="1" spans="1:5" s="1" customFormat="1" ht="15" customHeight="1" x14ac:dyDescent="0.4">
      <c r="A1" s="2" t="s">
        <v>0</v>
      </c>
      <c r="B1" s="101" t="str">
        <f>IF(Summary!B1="","",Summary!B1)</f>
        <v/>
      </c>
      <c r="C1" s="48" t="s">
        <v>1</v>
      </c>
      <c r="D1" s="95" t="str">
        <f>IF(Summary!D1="","",Summary!D1)</f>
        <v/>
      </c>
      <c r="E1" s="81"/>
    </row>
    <row r="2" spans="1:5" s="1" customFormat="1" ht="15" customHeight="1" x14ac:dyDescent="0.3">
      <c r="A2" s="2" t="s">
        <v>2</v>
      </c>
      <c r="B2" s="319" t="str">
        <f>IF(Summary!B2="","",Summary!B2)</f>
        <v/>
      </c>
      <c r="C2" s="320" t="str">
        <f>IF(Summary!C2="","",Summary!C2)</f>
        <v/>
      </c>
      <c r="D2" s="321" t="str">
        <f>IF(Summary!D2="","",Summary!D2)</f>
        <v/>
      </c>
    </row>
    <row r="3" spans="1:5" s="1" customFormat="1" ht="15" customHeight="1" x14ac:dyDescent="0.3">
      <c r="A3" s="2" t="s">
        <v>3</v>
      </c>
      <c r="B3" s="322" t="str">
        <f>IF(Summary!B3="","",Summary!B3)</f>
        <v/>
      </c>
      <c r="C3" s="323" t="str">
        <f>IF(Summary!C3="","",Summary!C3)</f>
        <v/>
      </c>
      <c r="D3" s="324" t="str">
        <f>IF(Summary!D3="","",Summary!D3)</f>
        <v/>
      </c>
    </row>
    <row r="5" spans="1:5" ht="33" customHeight="1" x14ac:dyDescent="0.3">
      <c r="A5" s="312" t="s">
        <v>137</v>
      </c>
      <c r="B5" s="312"/>
      <c r="C5" s="312"/>
      <c r="D5" s="312"/>
      <c r="E5" s="313"/>
    </row>
    <row r="6" spans="1:5" ht="18" customHeight="1" x14ac:dyDescent="0.3">
      <c r="A6" s="328" t="s">
        <v>18</v>
      </c>
      <c r="B6" s="331" t="s">
        <v>17</v>
      </c>
      <c r="C6" s="331"/>
      <c r="D6" s="331"/>
      <c r="E6" s="331"/>
    </row>
    <row r="7" spans="1:5" ht="18" customHeight="1" x14ac:dyDescent="0.3">
      <c r="A7" s="329"/>
      <c r="B7" s="332" t="s">
        <v>107</v>
      </c>
      <c r="C7" s="332"/>
      <c r="D7" s="332"/>
      <c r="E7" s="332"/>
    </row>
    <row r="8" spans="1:5" ht="18" customHeight="1" x14ac:dyDescent="0.3">
      <c r="A8" s="329"/>
      <c r="B8" s="120" t="s">
        <v>90</v>
      </c>
      <c r="C8" s="333" t="s">
        <v>91</v>
      </c>
      <c r="D8" s="334"/>
      <c r="E8" s="335"/>
    </row>
    <row r="9" spans="1:5" ht="18" customHeight="1" x14ac:dyDescent="0.3">
      <c r="A9" s="330"/>
      <c r="B9" s="120" t="str">
        <f>Summary!B$7</f>
        <v>Q1CY00</v>
      </c>
      <c r="C9" s="120" t="str">
        <f>Summary!C$7</f>
        <v>Q4CY99</v>
      </c>
      <c r="D9" s="120" t="str">
        <f>Summary!D$7</f>
        <v>Q3CY99</v>
      </c>
      <c r="E9" s="120" t="str">
        <f>Summary!E$7</f>
        <v>Q2CY99</v>
      </c>
    </row>
    <row r="10" spans="1:5" ht="16" customHeight="1" x14ac:dyDescent="0.3">
      <c r="A10" s="126" t="s">
        <v>4</v>
      </c>
      <c r="B10" s="124"/>
      <c r="C10" s="124"/>
      <c r="D10" s="124"/>
      <c r="E10" s="124"/>
    </row>
    <row r="11" spans="1:5" ht="16" customHeight="1" x14ac:dyDescent="0.3">
      <c r="A11" s="126" t="s">
        <v>5</v>
      </c>
      <c r="B11" s="124"/>
      <c r="C11" s="124"/>
      <c r="D11" s="124"/>
      <c r="E11" s="124"/>
    </row>
    <row r="12" spans="1:5" ht="16" customHeight="1" x14ac:dyDescent="0.3">
      <c r="A12" s="126" t="s">
        <v>6</v>
      </c>
      <c r="B12" s="124"/>
      <c r="C12" s="124"/>
      <c r="D12" s="124"/>
      <c r="E12" s="124"/>
    </row>
    <row r="13" spans="1:5" ht="16" customHeight="1" x14ac:dyDescent="0.3">
      <c r="A13" s="126" t="s">
        <v>7</v>
      </c>
      <c r="B13" s="124"/>
      <c r="C13" s="124"/>
      <c r="D13" s="124"/>
      <c r="E13" s="124"/>
    </row>
    <row r="14" spans="1:5" ht="16" customHeight="1" x14ac:dyDescent="0.3">
      <c r="A14" s="126" t="s">
        <v>8</v>
      </c>
      <c r="B14" s="124"/>
      <c r="C14" s="124"/>
      <c r="D14" s="124"/>
      <c r="E14" s="124"/>
    </row>
    <row r="15" spans="1:5" ht="16" customHeight="1" x14ac:dyDescent="0.3">
      <c r="A15" s="126" t="s">
        <v>9</v>
      </c>
      <c r="B15" s="124"/>
      <c r="C15" s="124"/>
      <c r="D15" s="124"/>
      <c r="E15" s="124"/>
    </row>
    <row r="16" spans="1:5" ht="16" customHeight="1" x14ac:dyDescent="0.3">
      <c r="A16" s="126" t="s">
        <v>10</v>
      </c>
      <c r="B16" s="124"/>
      <c r="C16" s="124"/>
      <c r="D16" s="124"/>
      <c r="E16" s="124"/>
    </row>
    <row r="17" spans="1:5" ht="16" customHeight="1" x14ac:dyDescent="0.3">
      <c r="A17" s="126" t="s">
        <v>11</v>
      </c>
      <c r="B17" s="124"/>
      <c r="C17" s="124"/>
      <c r="D17" s="124"/>
      <c r="E17" s="124"/>
    </row>
    <row r="18" spans="1:5" ht="16" customHeight="1" x14ac:dyDescent="0.3">
      <c r="A18" s="126" t="s">
        <v>12</v>
      </c>
      <c r="B18" s="124"/>
      <c r="C18" s="124"/>
      <c r="D18" s="124"/>
      <c r="E18" s="124"/>
    </row>
    <row r="19" spans="1:5" ht="16" customHeight="1" x14ac:dyDescent="0.3">
      <c r="A19" s="126" t="s">
        <v>13</v>
      </c>
      <c r="B19" s="124"/>
      <c r="C19" s="124"/>
      <c r="D19" s="124"/>
      <c r="E19" s="124"/>
    </row>
    <row r="20" spans="1:5" ht="16" customHeight="1" x14ac:dyDescent="0.3">
      <c r="A20" s="126" t="s">
        <v>14</v>
      </c>
      <c r="B20" s="124"/>
      <c r="C20" s="124"/>
      <c r="D20" s="124"/>
      <c r="E20" s="124"/>
    </row>
    <row r="21" spans="1:5" ht="16" customHeight="1" x14ac:dyDescent="0.3">
      <c r="A21" s="126" t="s">
        <v>15</v>
      </c>
      <c r="B21" s="124"/>
      <c r="C21" s="124"/>
      <c r="D21" s="124"/>
      <c r="E21" s="124"/>
    </row>
    <row r="22" spans="1:5" ht="16" customHeight="1" x14ac:dyDescent="0.3">
      <c r="A22" s="127" t="s">
        <v>88</v>
      </c>
      <c r="B22" s="125"/>
      <c r="C22" s="125"/>
      <c r="D22" s="125"/>
      <c r="E22" s="125"/>
    </row>
    <row r="23" spans="1:5" ht="16" customHeight="1" x14ac:dyDescent="0.3">
      <c r="A23" s="126" t="s">
        <v>16</v>
      </c>
      <c r="B23" s="124"/>
      <c r="C23" s="124"/>
      <c r="D23" s="124"/>
      <c r="E23" s="124"/>
    </row>
    <row r="24" spans="1:5" ht="16" customHeight="1" x14ac:dyDescent="0.3">
      <c r="A24" s="126" t="s">
        <v>53</v>
      </c>
      <c r="B24" s="124"/>
      <c r="C24" s="124"/>
      <c r="D24" s="124"/>
      <c r="E24" s="124"/>
    </row>
    <row r="26" spans="1:5" ht="33" customHeight="1" x14ac:dyDescent="0.3">
      <c r="A26" s="312" t="s">
        <v>137</v>
      </c>
      <c r="B26" s="312"/>
      <c r="C26" s="312"/>
      <c r="D26" s="312"/>
      <c r="E26" s="313"/>
    </row>
    <row r="27" spans="1:5" ht="18" customHeight="1" x14ac:dyDescent="0.3">
      <c r="A27" s="328" t="s">
        <v>18</v>
      </c>
      <c r="B27" s="331" t="s">
        <v>19</v>
      </c>
      <c r="C27" s="331"/>
      <c r="D27" s="331"/>
      <c r="E27" s="331"/>
    </row>
    <row r="28" spans="1:5" ht="18" customHeight="1" x14ac:dyDescent="0.3">
      <c r="A28" s="329"/>
      <c r="B28" s="332" t="s">
        <v>108</v>
      </c>
      <c r="C28" s="332"/>
      <c r="D28" s="332"/>
      <c r="E28" s="332"/>
    </row>
    <row r="29" spans="1:5" ht="18" customHeight="1" x14ac:dyDescent="0.3">
      <c r="A29" s="329"/>
      <c r="B29" s="120" t="s">
        <v>90</v>
      </c>
      <c r="C29" s="333" t="s">
        <v>91</v>
      </c>
      <c r="D29" s="334"/>
      <c r="E29" s="335"/>
    </row>
    <row r="30" spans="1:5" ht="18" customHeight="1" x14ac:dyDescent="0.3">
      <c r="A30" s="330"/>
      <c r="B30" s="120" t="str">
        <f>Summary!B$7</f>
        <v>Q1CY00</v>
      </c>
      <c r="C30" s="120" t="str">
        <f>Summary!C$7</f>
        <v>Q4CY99</v>
      </c>
      <c r="D30" s="120" t="str">
        <f>Summary!D$7</f>
        <v>Q3CY99</v>
      </c>
      <c r="E30" s="120" t="str">
        <f>Summary!E$7</f>
        <v>Q2CY99</v>
      </c>
    </row>
    <row r="31" spans="1:5" ht="16" customHeight="1" x14ac:dyDescent="0.3">
      <c r="A31" s="126" t="s">
        <v>4</v>
      </c>
      <c r="B31" s="124"/>
      <c r="C31" s="124"/>
      <c r="D31" s="124"/>
      <c r="E31" s="124"/>
    </row>
    <row r="32" spans="1:5" ht="16" customHeight="1" x14ac:dyDescent="0.3">
      <c r="A32" s="126" t="s">
        <v>5</v>
      </c>
      <c r="B32" s="124"/>
      <c r="C32" s="124"/>
      <c r="D32" s="124"/>
      <c r="E32" s="124"/>
    </row>
    <row r="33" spans="1:5" ht="16" customHeight="1" x14ac:dyDescent="0.3">
      <c r="A33" s="126" t="s">
        <v>6</v>
      </c>
      <c r="B33" s="124"/>
      <c r="C33" s="124"/>
      <c r="D33" s="124"/>
      <c r="E33" s="124"/>
    </row>
    <row r="34" spans="1:5" ht="16" customHeight="1" x14ac:dyDescent="0.3">
      <c r="A34" s="126" t="s">
        <v>7</v>
      </c>
      <c r="B34" s="124"/>
      <c r="C34" s="124"/>
      <c r="D34" s="124"/>
      <c r="E34" s="124"/>
    </row>
    <row r="35" spans="1:5" ht="16" customHeight="1" x14ac:dyDescent="0.3">
      <c r="A35" s="126" t="s">
        <v>8</v>
      </c>
      <c r="B35" s="124"/>
      <c r="C35" s="124"/>
      <c r="D35" s="124"/>
      <c r="E35" s="124"/>
    </row>
    <row r="36" spans="1:5" ht="16" customHeight="1" x14ac:dyDescent="0.3">
      <c r="A36" s="126" t="s">
        <v>9</v>
      </c>
      <c r="B36" s="124"/>
      <c r="C36" s="124"/>
      <c r="D36" s="124"/>
      <c r="E36" s="124"/>
    </row>
    <row r="37" spans="1:5" ht="16" customHeight="1" x14ac:dyDescent="0.3">
      <c r="A37" s="126" t="s">
        <v>10</v>
      </c>
      <c r="B37" s="124"/>
      <c r="C37" s="124"/>
      <c r="D37" s="124"/>
      <c r="E37" s="124"/>
    </row>
    <row r="38" spans="1:5" ht="16" customHeight="1" x14ac:dyDescent="0.3">
      <c r="A38" s="126" t="s">
        <v>11</v>
      </c>
      <c r="B38" s="124"/>
      <c r="C38" s="124"/>
      <c r="D38" s="124"/>
      <c r="E38" s="124"/>
    </row>
    <row r="39" spans="1:5" ht="16" customHeight="1" x14ac:dyDescent="0.3">
      <c r="A39" s="126" t="s">
        <v>12</v>
      </c>
      <c r="B39" s="124"/>
      <c r="C39" s="124"/>
      <c r="D39" s="124"/>
      <c r="E39" s="124"/>
    </row>
    <row r="40" spans="1:5" ht="16" customHeight="1" x14ac:dyDescent="0.3">
      <c r="A40" s="126" t="s">
        <v>13</v>
      </c>
      <c r="B40" s="124"/>
      <c r="C40" s="124"/>
      <c r="D40" s="124"/>
      <c r="E40" s="124"/>
    </row>
    <row r="41" spans="1:5" ht="16" customHeight="1" x14ac:dyDescent="0.3">
      <c r="A41" s="126" t="s">
        <v>14</v>
      </c>
      <c r="B41" s="124"/>
      <c r="C41" s="124"/>
      <c r="D41" s="124"/>
      <c r="E41" s="124"/>
    </row>
    <row r="42" spans="1:5" ht="16" customHeight="1" x14ac:dyDescent="0.3">
      <c r="A42" s="126" t="s">
        <v>15</v>
      </c>
      <c r="B42" s="124"/>
      <c r="C42" s="124"/>
      <c r="D42" s="124"/>
      <c r="E42" s="124"/>
    </row>
    <row r="43" spans="1:5" ht="16" customHeight="1" x14ac:dyDescent="0.3">
      <c r="A43" s="127" t="s">
        <v>88</v>
      </c>
      <c r="B43" s="125"/>
      <c r="C43" s="125"/>
      <c r="D43" s="125"/>
      <c r="E43" s="125"/>
    </row>
    <row r="44" spans="1:5" ht="16" customHeight="1" x14ac:dyDescent="0.3">
      <c r="A44" s="126" t="s">
        <v>16</v>
      </c>
      <c r="B44" s="124"/>
      <c r="C44" s="124"/>
      <c r="D44" s="124"/>
      <c r="E44" s="124"/>
    </row>
    <row r="45" spans="1:5" ht="16" customHeight="1" x14ac:dyDescent="0.3">
      <c r="A45" s="126" t="s">
        <v>53</v>
      </c>
      <c r="B45" s="124"/>
      <c r="C45" s="124"/>
      <c r="D45" s="124"/>
      <c r="E45" s="124"/>
    </row>
    <row r="47" spans="1:5" ht="33" customHeight="1" x14ac:dyDescent="0.3">
      <c r="A47" s="312" t="s">
        <v>137</v>
      </c>
      <c r="B47" s="312"/>
      <c r="C47" s="312"/>
      <c r="D47" s="312"/>
      <c r="E47" s="313"/>
    </row>
    <row r="48" spans="1:5" ht="18" customHeight="1" x14ac:dyDescent="0.3">
      <c r="A48" s="328" t="s">
        <v>18</v>
      </c>
      <c r="B48" s="331" t="s">
        <v>20</v>
      </c>
      <c r="C48" s="331"/>
      <c r="D48" s="331"/>
      <c r="E48" s="331"/>
    </row>
    <row r="49" spans="1:5" ht="18" customHeight="1" x14ac:dyDescent="0.3">
      <c r="A49" s="329"/>
      <c r="B49" s="332" t="s">
        <v>109</v>
      </c>
      <c r="C49" s="332"/>
      <c r="D49" s="332"/>
      <c r="E49" s="332"/>
    </row>
    <row r="50" spans="1:5" ht="18" customHeight="1" x14ac:dyDescent="0.3">
      <c r="A50" s="329"/>
      <c r="B50" s="120" t="s">
        <v>90</v>
      </c>
      <c r="C50" s="333" t="s">
        <v>91</v>
      </c>
      <c r="D50" s="334"/>
      <c r="E50" s="335"/>
    </row>
    <row r="51" spans="1:5" ht="18" customHeight="1" x14ac:dyDescent="0.3">
      <c r="A51" s="330"/>
      <c r="B51" s="120" t="str">
        <f>Summary!B$7</f>
        <v>Q1CY00</v>
      </c>
      <c r="C51" s="120" t="str">
        <f>Summary!C$7</f>
        <v>Q4CY99</v>
      </c>
      <c r="D51" s="120" t="str">
        <f>Summary!D$7</f>
        <v>Q3CY99</v>
      </c>
      <c r="E51" s="120" t="str">
        <f>Summary!E$7</f>
        <v>Q2CY99</v>
      </c>
    </row>
    <row r="52" spans="1:5" ht="16" customHeight="1" x14ac:dyDescent="0.3">
      <c r="A52" s="126" t="s">
        <v>4</v>
      </c>
      <c r="B52" s="124"/>
      <c r="C52" s="124"/>
      <c r="D52" s="124"/>
      <c r="E52" s="124"/>
    </row>
    <row r="53" spans="1:5" ht="16" customHeight="1" x14ac:dyDescent="0.3">
      <c r="A53" s="126" t="s">
        <v>5</v>
      </c>
      <c r="B53" s="124"/>
      <c r="C53" s="124"/>
      <c r="D53" s="124"/>
      <c r="E53" s="124"/>
    </row>
    <row r="54" spans="1:5" ht="16" customHeight="1" x14ac:dyDescent="0.3">
      <c r="A54" s="126" t="s">
        <v>6</v>
      </c>
      <c r="B54" s="124"/>
      <c r="C54" s="124"/>
      <c r="D54" s="124"/>
      <c r="E54" s="124"/>
    </row>
    <row r="55" spans="1:5" ht="16" customHeight="1" x14ac:dyDescent="0.3">
      <c r="A55" s="126" t="s">
        <v>7</v>
      </c>
      <c r="B55" s="124"/>
      <c r="C55" s="124"/>
      <c r="D55" s="124"/>
      <c r="E55" s="124"/>
    </row>
    <row r="56" spans="1:5" ht="16" customHeight="1" x14ac:dyDescent="0.3">
      <c r="A56" s="126" t="s">
        <v>8</v>
      </c>
      <c r="B56" s="124"/>
      <c r="C56" s="124"/>
      <c r="D56" s="124"/>
      <c r="E56" s="124"/>
    </row>
    <row r="57" spans="1:5" ht="16" customHeight="1" x14ac:dyDescent="0.3">
      <c r="A57" s="126" t="s">
        <v>9</v>
      </c>
      <c r="B57" s="124"/>
      <c r="C57" s="124"/>
      <c r="D57" s="124"/>
      <c r="E57" s="124"/>
    </row>
    <row r="58" spans="1:5" ht="16" customHeight="1" x14ac:dyDescent="0.3">
      <c r="A58" s="126" t="s">
        <v>10</v>
      </c>
      <c r="B58" s="124"/>
      <c r="C58" s="124"/>
      <c r="D58" s="124"/>
      <c r="E58" s="124"/>
    </row>
    <row r="59" spans="1:5" ht="16" customHeight="1" x14ac:dyDescent="0.3">
      <c r="A59" s="126" t="s">
        <v>11</v>
      </c>
      <c r="B59" s="124"/>
      <c r="C59" s="124"/>
      <c r="D59" s="124"/>
      <c r="E59" s="124"/>
    </row>
    <row r="60" spans="1:5" ht="16" customHeight="1" x14ac:dyDescent="0.3">
      <c r="A60" s="126" t="s">
        <v>12</v>
      </c>
      <c r="B60" s="124"/>
      <c r="C60" s="124"/>
      <c r="D60" s="124"/>
      <c r="E60" s="124"/>
    </row>
    <row r="61" spans="1:5" ht="16" customHeight="1" x14ac:dyDescent="0.3">
      <c r="A61" s="126" t="s">
        <v>13</v>
      </c>
      <c r="B61" s="124"/>
      <c r="C61" s="124"/>
      <c r="D61" s="124"/>
      <c r="E61" s="124"/>
    </row>
    <row r="62" spans="1:5" ht="16" customHeight="1" x14ac:dyDescent="0.3">
      <c r="A62" s="126" t="s">
        <v>14</v>
      </c>
      <c r="B62" s="124"/>
      <c r="C62" s="124"/>
      <c r="D62" s="124"/>
      <c r="E62" s="124"/>
    </row>
    <row r="63" spans="1:5" ht="16" customHeight="1" x14ac:dyDescent="0.3">
      <c r="A63" s="126" t="s">
        <v>15</v>
      </c>
      <c r="B63" s="124"/>
      <c r="C63" s="124"/>
      <c r="D63" s="124"/>
      <c r="E63" s="124"/>
    </row>
    <row r="64" spans="1:5" ht="16" customHeight="1" x14ac:dyDescent="0.3">
      <c r="A64" s="127" t="s">
        <v>88</v>
      </c>
      <c r="B64" s="125"/>
      <c r="C64" s="125"/>
      <c r="D64" s="125"/>
      <c r="E64" s="125"/>
    </row>
    <row r="65" spans="1:5" ht="16" customHeight="1" x14ac:dyDescent="0.3">
      <c r="A65" s="126" t="s">
        <v>16</v>
      </c>
      <c r="B65" s="124"/>
      <c r="C65" s="124"/>
      <c r="D65" s="124"/>
      <c r="E65" s="124"/>
    </row>
    <row r="66" spans="1:5" ht="16" customHeight="1" x14ac:dyDescent="0.3">
      <c r="A66" s="126" t="s">
        <v>53</v>
      </c>
      <c r="B66" s="124"/>
      <c r="C66" s="124"/>
      <c r="D66" s="124"/>
      <c r="E66" s="124"/>
    </row>
  </sheetData>
  <sheetProtection algorithmName="SHA-512" hashValue="vRLN0+QMtaBKatHIzjBXe5WYoPdVRS/3lmQgjFm/B3ZfSF1GdXY65gKMcvkp3/T8frvbEa4gccboe6c5KE7TCg==" saltValue="pj4ZIfoJKkk9efssByWl2g==" spinCount="100000" sheet="1" formatCells="0"/>
  <mergeCells count="17">
    <mergeCell ref="B2:D2"/>
    <mergeCell ref="B3:D3"/>
    <mergeCell ref="A5:E5"/>
    <mergeCell ref="B7:E7"/>
    <mergeCell ref="B6:E6"/>
    <mergeCell ref="A27:A30"/>
    <mergeCell ref="A6:A9"/>
    <mergeCell ref="A48:A51"/>
    <mergeCell ref="A26:E26"/>
    <mergeCell ref="A47:E47"/>
    <mergeCell ref="B27:E27"/>
    <mergeCell ref="B28:E28"/>
    <mergeCell ref="B48:E48"/>
    <mergeCell ref="B49:E49"/>
    <mergeCell ref="C8:E8"/>
    <mergeCell ref="C29:E29"/>
    <mergeCell ref="C50:E50"/>
  </mergeCells>
  <printOptions horizontalCentered="1"/>
  <pageMargins left="0.5" right="0.5" top="2" bottom="0.75" header="0.3" footer="0.3"/>
  <pageSetup scale="50" orientation="portrait" r:id="rId1"/>
  <headerFooter scaleWithDoc="0">
    <oddHeader>&amp;C&amp;"Arial,Regular"&amp;G
&amp;"Arial,Bold"Prior Authorization Report
Section V - &amp;A</oddHeader>
    <oddFooter>&amp;L&amp;"Arial,Regular"&amp;10
Prior Authorization - Report #42&amp;C&amp;"Arial,Regular"&amp;10Rev. v8 2019-10&amp;R&amp;"Arial,Regular"&amp;10&amp;P</oddFooter>
  </headerFooter>
  <rowBreaks count="1" manualBreakCount="1">
    <brk id="46" max="4"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1"/>
  <sheetViews>
    <sheetView showGridLines="0" zoomScale="85" zoomScaleNormal="85" workbookViewId="0"/>
  </sheetViews>
  <sheetFormatPr defaultColWidth="8.7265625" defaultRowHeight="14" x14ac:dyDescent="0.3"/>
  <cols>
    <col min="1" max="1" width="59.1796875" style="109" customWidth="1"/>
    <col min="2" max="5" width="16.1796875" style="109" customWidth="1"/>
    <col min="6" max="16384" width="8.7265625" style="109"/>
  </cols>
  <sheetData>
    <row r="1" spans="1:5" s="1" customFormat="1" ht="15" customHeight="1" x14ac:dyDescent="0.4">
      <c r="A1" s="2" t="s">
        <v>0</v>
      </c>
      <c r="B1" s="101" t="str">
        <f>IF(Summary!B1="","",Summary!B1)</f>
        <v/>
      </c>
      <c r="C1" s="48" t="s">
        <v>1</v>
      </c>
      <c r="D1" s="95" t="str">
        <f>IF(Summary!D1="","",Summary!D1)</f>
        <v/>
      </c>
      <c r="E1" s="81"/>
    </row>
    <row r="2" spans="1:5" s="1" customFormat="1" ht="15" customHeight="1" x14ac:dyDescent="0.3">
      <c r="A2" s="2" t="s">
        <v>2</v>
      </c>
      <c r="B2" s="319" t="str">
        <f>IF(Summary!B2="","",Summary!B2)</f>
        <v/>
      </c>
      <c r="C2" s="320" t="str">
        <f>IF(Summary!C2="","",Summary!C2)</f>
        <v/>
      </c>
      <c r="D2" s="321" t="str">
        <f>IF(Summary!D2="","",Summary!D2)</f>
        <v/>
      </c>
    </row>
    <row r="3" spans="1:5" s="1" customFormat="1" ht="15" customHeight="1" x14ac:dyDescent="0.3">
      <c r="A3" s="2" t="s">
        <v>3</v>
      </c>
      <c r="B3" s="322" t="str">
        <f>IF(Summary!B3="","",Summary!B3)</f>
        <v/>
      </c>
      <c r="C3" s="323" t="str">
        <f>IF(Summary!C3="","",Summary!C3)</f>
        <v/>
      </c>
      <c r="D3" s="324" t="str">
        <f>IF(Summary!D3="","",Summary!D3)</f>
        <v/>
      </c>
    </row>
    <row r="5" spans="1:5" ht="33" customHeight="1" x14ac:dyDescent="0.3">
      <c r="A5" s="312" t="s">
        <v>137</v>
      </c>
      <c r="B5" s="312"/>
      <c r="C5" s="312"/>
      <c r="D5" s="312"/>
      <c r="E5" s="313"/>
    </row>
    <row r="6" spans="1:5" ht="18" customHeight="1" x14ac:dyDescent="0.3">
      <c r="A6" s="317" t="s">
        <v>28</v>
      </c>
      <c r="B6" s="317" t="s">
        <v>27</v>
      </c>
      <c r="C6" s="317"/>
      <c r="D6" s="317"/>
      <c r="E6" s="317"/>
    </row>
    <row r="7" spans="1:5" ht="18" customHeight="1" x14ac:dyDescent="0.3">
      <c r="A7" s="336"/>
      <c r="B7" s="318" t="s">
        <v>107</v>
      </c>
      <c r="C7" s="318"/>
      <c r="D7" s="318"/>
      <c r="E7" s="318"/>
    </row>
    <row r="8" spans="1:5" ht="18" customHeight="1" x14ac:dyDescent="0.3">
      <c r="A8" s="337"/>
      <c r="B8" s="121" t="s">
        <v>90</v>
      </c>
      <c r="C8" s="325" t="s">
        <v>91</v>
      </c>
      <c r="D8" s="326"/>
      <c r="E8" s="327"/>
    </row>
    <row r="9" spans="1:5" ht="18" customHeight="1" x14ac:dyDescent="0.3">
      <c r="A9" s="336"/>
      <c r="B9" s="121" t="str">
        <f>Summary!B$7</f>
        <v>Q1CY00</v>
      </c>
      <c r="C9" s="121" t="str">
        <f>Summary!C$7</f>
        <v>Q4CY99</v>
      </c>
      <c r="D9" s="121" t="str">
        <f>Summary!D$7</f>
        <v>Q3CY99</v>
      </c>
      <c r="E9" s="121" t="str">
        <f>Summary!E$7</f>
        <v>Q2CY99</v>
      </c>
    </row>
    <row r="10" spans="1:5" ht="16" customHeight="1" x14ac:dyDescent="0.3">
      <c r="A10" s="128" t="s">
        <v>31</v>
      </c>
      <c r="B10" s="124"/>
      <c r="C10" s="124"/>
      <c r="D10" s="124"/>
      <c r="E10" s="124"/>
    </row>
    <row r="11" spans="1:5" ht="16" customHeight="1" x14ac:dyDescent="0.3">
      <c r="A11" s="128" t="s">
        <v>32</v>
      </c>
      <c r="B11" s="124"/>
      <c r="C11" s="124"/>
      <c r="D11" s="124"/>
      <c r="E11" s="124"/>
    </row>
    <row r="12" spans="1:5" ht="16" customHeight="1" x14ac:dyDescent="0.3">
      <c r="A12" s="128" t="s">
        <v>33</v>
      </c>
      <c r="B12" s="124"/>
      <c r="C12" s="124"/>
      <c r="D12" s="124"/>
      <c r="E12" s="124"/>
    </row>
    <row r="13" spans="1:5" ht="16" customHeight="1" x14ac:dyDescent="0.3">
      <c r="A13" s="128" t="s">
        <v>34</v>
      </c>
      <c r="B13" s="124"/>
      <c r="C13" s="124"/>
      <c r="D13" s="124"/>
      <c r="E13" s="124"/>
    </row>
    <row r="14" spans="1:5" ht="16" customHeight="1" x14ac:dyDescent="0.3">
      <c r="A14" s="128" t="s">
        <v>35</v>
      </c>
      <c r="B14" s="124"/>
      <c r="C14" s="124"/>
      <c r="D14" s="124"/>
      <c r="E14" s="124"/>
    </row>
    <row r="15" spans="1:5" ht="16" customHeight="1" x14ac:dyDescent="0.3">
      <c r="A15" s="128" t="s">
        <v>36</v>
      </c>
      <c r="B15" s="124"/>
      <c r="C15" s="124"/>
      <c r="D15" s="124"/>
      <c r="E15" s="124"/>
    </row>
    <row r="16" spans="1:5" ht="16" customHeight="1" x14ac:dyDescent="0.3">
      <c r="A16" s="128" t="s">
        <v>76</v>
      </c>
      <c r="B16" s="124"/>
      <c r="C16" s="124"/>
      <c r="D16" s="124"/>
      <c r="E16" s="124"/>
    </row>
    <row r="17" spans="1:5" ht="16" customHeight="1" x14ac:dyDescent="0.3">
      <c r="A17" s="128" t="s">
        <v>37</v>
      </c>
      <c r="B17" s="124"/>
      <c r="C17" s="124"/>
      <c r="D17" s="124"/>
      <c r="E17" s="124"/>
    </row>
    <row r="18" spans="1:5" ht="16" customHeight="1" x14ac:dyDescent="0.3">
      <c r="A18" s="128" t="s">
        <v>38</v>
      </c>
      <c r="B18" s="124"/>
      <c r="C18" s="124"/>
      <c r="D18" s="124"/>
      <c r="E18" s="124"/>
    </row>
    <row r="19" spans="1:5" ht="16" customHeight="1" x14ac:dyDescent="0.3">
      <c r="A19" s="128" t="s">
        <v>39</v>
      </c>
      <c r="B19" s="124"/>
      <c r="C19" s="124"/>
      <c r="D19" s="124"/>
      <c r="E19" s="124"/>
    </row>
    <row r="21" spans="1:5" ht="33" customHeight="1" x14ac:dyDescent="0.3">
      <c r="A21" s="312" t="s">
        <v>137</v>
      </c>
      <c r="B21" s="312"/>
      <c r="C21" s="312"/>
      <c r="D21" s="312"/>
      <c r="E21" s="313"/>
    </row>
    <row r="22" spans="1:5" ht="18" customHeight="1" x14ac:dyDescent="0.3">
      <c r="A22" s="317" t="s">
        <v>28</v>
      </c>
      <c r="B22" s="317" t="s">
        <v>29</v>
      </c>
      <c r="C22" s="317"/>
      <c r="D22" s="317"/>
      <c r="E22" s="317"/>
    </row>
    <row r="23" spans="1:5" ht="18" customHeight="1" x14ac:dyDescent="0.3">
      <c r="A23" s="336"/>
      <c r="B23" s="318" t="s">
        <v>108</v>
      </c>
      <c r="C23" s="318"/>
      <c r="D23" s="318"/>
      <c r="E23" s="318"/>
    </row>
    <row r="24" spans="1:5" ht="18" customHeight="1" x14ac:dyDescent="0.3">
      <c r="A24" s="337"/>
      <c r="B24" s="121" t="s">
        <v>90</v>
      </c>
      <c r="C24" s="325" t="s">
        <v>91</v>
      </c>
      <c r="D24" s="326"/>
      <c r="E24" s="327"/>
    </row>
    <row r="25" spans="1:5" ht="18" customHeight="1" x14ac:dyDescent="0.3">
      <c r="A25" s="336"/>
      <c r="B25" s="121" t="str">
        <f>Summary!B$7</f>
        <v>Q1CY00</v>
      </c>
      <c r="C25" s="121" t="str">
        <f>Summary!C$7</f>
        <v>Q4CY99</v>
      </c>
      <c r="D25" s="121" t="str">
        <f>Summary!D$7</f>
        <v>Q3CY99</v>
      </c>
      <c r="E25" s="121" t="str">
        <f>Summary!E$7</f>
        <v>Q2CY99</v>
      </c>
    </row>
    <row r="26" spans="1:5" ht="16" customHeight="1" x14ac:dyDescent="0.3">
      <c r="A26" s="128" t="s">
        <v>31</v>
      </c>
      <c r="B26" s="124"/>
      <c r="C26" s="124"/>
      <c r="D26" s="124"/>
      <c r="E26" s="124"/>
    </row>
    <row r="27" spans="1:5" ht="16" customHeight="1" x14ac:dyDescent="0.3">
      <c r="A27" s="128" t="s">
        <v>32</v>
      </c>
      <c r="B27" s="124"/>
      <c r="C27" s="124"/>
      <c r="D27" s="124"/>
      <c r="E27" s="124"/>
    </row>
    <row r="28" spans="1:5" ht="16" customHeight="1" x14ac:dyDescent="0.3">
      <c r="A28" s="128" t="s">
        <v>33</v>
      </c>
      <c r="B28" s="124"/>
      <c r="C28" s="124"/>
      <c r="D28" s="124"/>
      <c r="E28" s="124"/>
    </row>
    <row r="29" spans="1:5" ht="16" customHeight="1" x14ac:dyDescent="0.3">
      <c r="A29" s="128" t="s">
        <v>34</v>
      </c>
      <c r="B29" s="124"/>
      <c r="C29" s="124"/>
      <c r="D29" s="124"/>
      <c r="E29" s="124"/>
    </row>
    <row r="30" spans="1:5" ht="16" customHeight="1" x14ac:dyDescent="0.3">
      <c r="A30" s="128" t="s">
        <v>35</v>
      </c>
      <c r="B30" s="124"/>
      <c r="C30" s="124"/>
      <c r="D30" s="124"/>
      <c r="E30" s="124"/>
    </row>
    <row r="31" spans="1:5" ht="16" customHeight="1" x14ac:dyDescent="0.3">
      <c r="A31" s="128" t="s">
        <v>36</v>
      </c>
      <c r="B31" s="124"/>
      <c r="C31" s="124"/>
      <c r="D31" s="124"/>
      <c r="E31" s="124"/>
    </row>
    <row r="32" spans="1:5" ht="16" customHeight="1" x14ac:dyDescent="0.3">
      <c r="A32" s="128" t="s">
        <v>76</v>
      </c>
      <c r="B32" s="124"/>
      <c r="C32" s="124"/>
      <c r="D32" s="124"/>
      <c r="E32" s="124"/>
    </row>
    <row r="33" spans="1:5" ht="16" customHeight="1" x14ac:dyDescent="0.3">
      <c r="A33" s="128" t="s">
        <v>37</v>
      </c>
      <c r="B33" s="124"/>
      <c r="C33" s="124"/>
      <c r="D33" s="124"/>
      <c r="E33" s="124"/>
    </row>
    <row r="34" spans="1:5" ht="16" customHeight="1" x14ac:dyDescent="0.3">
      <c r="A34" s="128" t="s">
        <v>38</v>
      </c>
      <c r="B34" s="124"/>
      <c r="C34" s="124"/>
      <c r="D34" s="124"/>
      <c r="E34" s="124"/>
    </row>
    <row r="35" spans="1:5" ht="16" customHeight="1" x14ac:dyDescent="0.3">
      <c r="A35" s="128" t="s">
        <v>39</v>
      </c>
      <c r="B35" s="124"/>
      <c r="C35" s="124"/>
      <c r="D35" s="124"/>
      <c r="E35" s="124"/>
    </row>
    <row r="37" spans="1:5" ht="33" customHeight="1" x14ac:dyDescent="0.3">
      <c r="A37" s="312" t="s">
        <v>137</v>
      </c>
      <c r="B37" s="312"/>
      <c r="C37" s="312"/>
      <c r="D37" s="312"/>
      <c r="E37" s="313"/>
    </row>
    <row r="38" spans="1:5" ht="18" customHeight="1" x14ac:dyDescent="0.3">
      <c r="A38" s="317" t="s">
        <v>28</v>
      </c>
      <c r="B38" s="317" t="s">
        <v>30</v>
      </c>
      <c r="C38" s="317"/>
      <c r="D38" s="317"/>
      <c r="E38" s="317"/>
    </row>
    <row r="39" spans="1:5" ht="18" customHeight="1" x14ac:dyDescent="0.3">
      <c r="A39" s="336"/>
      <c r="B39" s="318" t="s">
        <v>109</v>
      </c>
      <c r="C39" s="318"/>
      <c r="D39" s="318"/>
      <c r="E39" s="318"/>
    </row>
    <row r="40" spans="1:5" ht="18" customHeight="1" x14ac:dyDescent="0.3">
      <c r="A40" s="337"/>
      <c r="B40" s="121" t="s">
        <v>90</v>
      </c>
      <c r="C40" s="325" t="s">
        <v>91</v>
      </c>
      <c r="D40" s="326"/>
      <c r="E40" s="327"/>
    </row>
    <row r="41" spans="1:5" ht="18" customHeight="1" x14ac:dyDescent="0.3">
      <c r="A41" s="336"/>
      <c r="B41" s="121" t="str">
        <f>Summary!B$7</f>
        <v>Q1CY00</v>
      </c>
      <c r="C41" s="121" t="str">
        <f>Summary!C$7</f>
        <v>Q4CY99</v>
      </c>
      <c r="D41" s="121" t="str">
        <f>Summary!D$7</f>
        <v>Q3CY99</v>
      </c>
      <c r="E41" s="121" t="str">
        <f>Summary!E$7</f>
        <v>Q2CY99</v>
      </c>
    </row>
    <row r="42" spans="1:5" ht="16" customHeight="1" x14ac:dyDescent="0.3">
      <c r="A42" s="128" t="s">
        <v>31</v>
      </c>
      <c r="B42" s="124"/>
      <c r="C42" s="124"/>
      <c r="D42" s="124"/>
      <c r="E42" s="124"/>
    </row>
    <row r="43" spans="1:5" ht="16" customHeight="1" x14ac:dyDescent="0.3">
      <c r="A43" s="128" t="s">
        <v>32</v>
      </c>
      <c r="B43" s="124"/>
      <c r="C43" s="124"/>
      <c r="D43" s="124"/>
      <c r="E43" s="124"/>
    </row>
    <row r="44" spans="1:5" ht="16" customHeight="1" x14ac:dyDescent="0.3">
      <c r="A44" s="128" t="s">
        <v>33</v>
      </c>
      <c r="B44" s="124"/>
      <c r="C44" s="124"/>
      <c r="D44" s="124"/>
      <c r="E44" s="124"/>
    </row>
    <row r="45" spans="1:5" ht="16" customHeight="1" x14ac:dyDescent="0.3">
      <c r="A45" s="128" t="s">
        <v>34</v>
      </c>
      <c r="B45" s="124"/>
      <c r="C45" s="124"/>
      <c r="D45" s="124"/>
      <c r="E45" s="124"/>
    </row>
    <row r="46" spans="1:5" ht="16" customHeight="1" x14ac:dyDescent="0.3">
      <c r="A46" s="128" t="s">
        <v>35</v>
      </c>
      <c r="B46" s="124"/>
      <c r="C46" s="124"/>
      <c r="D46" s="124"/>
      <c r="E46" s="124"/>
    </row>
    <row r="47" spans="1:5" ht="16" customHeight="1" x14ac:dyDescent="0.3">
      <c r="A47" s="128" t="s">
        <v>36</v>
      </c>
      <c r="B47" s="124"/>
      <c r="C47" s="124"/>
      <c r="D47" s="124"/>
      <c r="E47" s="124"/>
    </row>
    <row r="48" spans="1:5" ht="16" customHeight="1" x14ac:dyDescent="0.3">
      <c r="A48" s="128" t="s">
        <v>76</v>
      </c>
      <c r="B48" s="124"/>
      <c r="C48" s="124"/>
      <c r="D48" s="124"/>
      <c r="E48" s="124"/>
    </row>
    <row r="49" spans="1:5" ht="16" customHeight="1" x14ac:dyDescent="0.3">
      <c r="A49" s="128" t="s">
        <v>37</v>
      </c>
      <c r="B49" s="124"/>
      <c r="C49" s="124"/>
      <c r="D49" s="124"/>
      <c r="E49" s="124"/>
    </row>
    <row r="50" spans="1:5" ht="16" customHeight="1" x14ac:dyDescent="0.3">
      <c r="A50" s="128" t="s">
        <v>38</v>
      </c>
      <c r="B50" s="124"/>
      <c r="C50" s="124"/>
      <c r="D50" s="124"/>
      <c r="E50" s="124"/>
    </row>
    <row r="51" spans="1:5" ht="16" customHeight="1" x14ac:dyDescent="0.3">
      <c r="A51" s="128" t="s">
        <v>39</v>
      </c>
      <c r="B51" s="124"/>
      <c r="C51" s="124"/>
      <c r="D51" s="124"/>
      <c r="E51" s="124"/>
    </row>
  </sheetData>
  <sheetProtection algorithmName="SHA-512" hashValue="tvzYW7dyaxhvX0J+lL7rtn1rEzMP7hA2GcD0l4Ao7WyJJCtbytlpCjoSzDvZSZmlFqOZ8g4Boh10b1VZOvL60g==" saltValue="yIVHqJU+vuJVOV/TubQBOw==" spinCount="100000" sheet="1" formatCells="0"/>
  <mergeCells count="17">
    <mergeCell ref="C40:E40"/>
    <mergeCell ref="C8:E8"/>
    <mergeCell ref="A38:A41"/>
    <mergeCell ref="B38:E38"/>
    <mergeCell ref="B39:E39"/>
    <mergeCell ref="A21:E21"/>
    <mergeCell ref="A22:A25"/>
    <mergeCell ref="B22:E22"/>
    <mergeCell ref="B23:E23"/>
    <mergeCell ref="A37:E37"/>
    <mergeCell ref="C24:E24"/>
    <mergeCell ref="B2:D2"/>
    <mergeCell ref="B3:D3"/>
    <mergeCell ref="A5:E5"/>
    <mergeCell ref="A6:A9"/>
    <mergeCell ref="B6:E6"/>
    <mergeCell ref="B7:E7"/>
  </mergeCells>
  <printOptions horizontalCentered="1"/>
  <pageMargins left="0.5" right="0.5" top="2" bottom="0.75" header="0.3" footer="0.3"/>
  <pageSetup scale="62" orientation="portrait" r:id="rId1"/>
  <headerFooter scaleWithDoc="0">
    <oddHeader>&amp;C&amp;"Arial,Regular"&amp;G
&amp;"Arial,Bold"Prior Authorization Report
Section V - &amp;A</oddHeader>
    <oddFooter>&amp;L&amp;"Arial,Regular"&amp;10
Prior Authorization - Report #42&amp;C&amp;"Arial,Regular"&amp;10Rev. v8 2019-10&amp;R&amp;"Arial,Regular"&amp;10&amp;P</oddFooter>
  </headerFooter>
  <rowBreaks count="1" manualBreakCount="1">
    <brk id="36" max="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1"/>
  <sheetViews>
    <sheetView showGridLines="0" zoomScale="85" zoomScaleNormal="85" zoomScaleSheetLayoutView="80" workbookViewId="0"/>
  </sheetViews>
  <sheetFormatPr defaultColWidth="8.7265625" defaultRowHeight="14" x14ac:dyDescent="0.3"/>
  <cols>
    <col min="1" max="1" width="28.453125" style="41" customWidth="1"/>
    <col min="2" max="6" width="14.81640625" style="41" customWidth="1"/>
    <col min="7" max="16384" width="8.7265625" style="41"/>
  </cols>
  <sheetData>
    <row r="1" spans="1:6" ht="15" customHeight="1" x14ac:dyDescent="0.4">
      <c r="A1" s="2" t="s">
        <v>0</v>
      </c>
      <c r="B1" s="94" t="str">
        <f>IF(Summary!B1="","",Summary!B1)</f>
        <v/>
      </c>
      <c r="C1" s="3" t="s">
        <v>1</v>
      </c>
      <c r="D1" s="95" t="str">
        <f>IF(Summary!D1="","",Summary!D1)</f>
        <v/>
      </c>
      <c r="E1" s="81"/>
    </row>
    <row r="2" spans="1:6" ht="15" customHeight="1" x14ac:dyDescent="0.3">
      <c r="A2" s="2" t="s">
        <v>2</v>
      </c>
      <c r="B2" s="201" t="str">
        <f>IF(Summary!B2="","",Summary!B2)</f>
        <v/>
      </c>
      <c r="C2" s="202" t="str">
        <f>IF(Summary!C2="","",Summary!C2)</f>
        <v/>
      </c>
      <c r="D2" s="203" t="str">
        <f>IF(Summary!D2="","",Summary!D2)</f>
        <v/>
      </c>
    </row>
    <row r="3" spans="1:6" ht="15" customHeight="1" x14ac:dyDescent="0.3">
      <c r="A3" s="2" t="s">
        <v>3</v>
      </c>
      <c r="B3" s="204" t="str">
        <f>IF(Summary!B3="","",Summary!B3)</f>
        <v/>
      </c>
      <c r="C3" s="205" t="str">
        <f>IF(Summary!C3="","",Summary!C3)</f>
        <v/>
      </c>
      <c r="D3" s="206" t="str">
        <f>IF(Summary!D3="","",Summary!D3)</f>
        <v/>
      </c>
    </row>
    <row r="5" spans="1:6" s="102" customFormat="1" ht="20.149999999999999" customHeight="1" thickBot="1" x14ac:dyDescent="0.4">
      <c r="A5" s="188" t="s">
        <v>100</v>
      </c>
      <c r="B5" s="189"/>
      <c r="C5" s="189"/>
      <c r="D5" s="189"/>
      <c r="E5" s="189"/>
      <c r="F5" s="189"/>
    </row>
    <row r="6" spans="1:6" x14ac:dyDescent="0.3">
      <c r="A6" s="207" t="s">
        <v>138</v>
      </c>
      <c r="B6" s="152"/>
      <c r="C6" s="152"/>
      <c r="D6" s="152"/>
      <c r="E6" s="152"/>
      <c r="F6" s="153"/>
    </row>
    <row r="7" spans="1:6" ht="16" customHeight="1" x14ac:dyDescent="0.3">
      <c r="A7" s="208"/>
      <c r="B7" s="209"/>
      <c r="C7" s="209"/>
      <c r="D7" s="209"/>
      <c r="E7" s="209"/>
      <c r="F7" s="210"/>
    </row>
    <row r="8" spans="1:6" ht="16" customHeight="1" x14ac:dyDescent="0.3">
      <c r="A8" s="208"/>
      <c r="B8" s="209"/>
      <c r="C8" s="209"/>
      <c r="D8" s="209"/>
      <c r="E8" s="209"/>
      <c r="F8" s="210"/>
    </row>
    <row r="9" spans="1:6" ht="26.25" customHeight="1" x14ac:dyDescent="0.3">
      <c r="A9" s="154"/>
      <c r="B9" s="155"/>
      <c r="C9" s="155"/>
      <c r="D9" s="155"/>
      <c r="E9" s="155"/>
      <c r="F9" s="156"/>
    </row>
    <row r="10" spans="1:6" x14ac:dyDescent="0.3">
      <c r="A10" s="211"/>
      <c r="B10" s="212"/>
      <c r="C10" s="212"/>
      <c r="D10" s="212"/>
      <c r="E10" s="212"/>
      <c r="F10" s="213"/>
    </row>
    <row r="11" spans="1:6" x14ac:dyDescent="0.3">
      <c r="A11" s="214"/>
      <c r="B11" s="215"/>
      <c r="C11" s="215"/>
      <c r="D11" s="215"/>
      <c r="E11" s="215"/>
      <c r="F11" s="216"/>
    </row>
    <row r="12" spans="1:6" x14ac:dyDescent="0.3">
      <c r="A12" s="214"/>
      <c r="B12" s="215"/>
      <c r="C12" s="215"/>
      <c r="D12" s="215"/>
      <c r="E12" s="215"/>
      <c r="F12" s="216"/>
    </row>
    <row r="13" spans="1:6" ht="14.5" thickBot="1" x14ac:dyDescent="0.35">
      <c r="A13" s="217"/>
      <c r="B13" s="218"/>
      <c r="C13" s="218"/>
      <c r="D13" s="218"/>
      <c r="E13" s="218"/>
      <c r="F13" s="219"/>
    </row>
    <row r="14" spans="1:6" x14ac:dyDescent="0.3">
      <c r="A14" s="97"/>
      <c r="B14" s="97"/>
      <c r="C14" s="97"/>
      <c r="D14" s="97"/>
      <c r="E14" s="97"/>
      <c r="F14" s="97"/>
    </row>
    <row r="15" spans="1:6" s="102" customFormat="1" ht="20.149999999999999" customHeight="1" thickBot="1" x14ac:dyDescent="0.4">
      <c r="A15" s="188" t="s">
        <v>100</v>
      </c>
      <c r="B15" s="189"/>
      <c r="C15" s="189"/>
      <c r="D15" s="189"/>
      <c r="E15" s="189"/>
      <c r="F15" s="189"/>
    </row>
    <row r="16" spans="1:6" ht="16" customHeight="1" x14ac:dyDescent="0.3">
      <c r="A16" s="220" t="s">
        <v>139</v>
      </c>
      <c r="B16" s="221"/>
      <c r="C16" s="221"/>
      <c r="D16" s="221"/>
      <c r="E16" s="221"/>
      <c r="F16" s="222"/>
    </row>
    <row r="17" spans="1:6" ht="16" customHeight="1" x14ac:dyDescent="0.3">
      <c r="A17" s="223"/>
      <c r="B17" s="224"/>
      <c r="C17" s="224"/>
      <c r="D17" s="224"/>
      <c r="E17" s="224"/>
      <c r="F17" s="225"/>
    </row>
    <row r="18" spans="1:6" ht="32.25" customHeight="1" x14ac:dyDescent="0.3">
      <c r="A18" s="223"/>
      <c r="B18" s="224"/>
      <c r="C18" s="224"/>
      <c r="D18" s="224"/>
      <c r="E18" s="224"/>
      <c r="F18" s="225"/>
    </row>
    <row r="19" spans="1:6" x14ac:dyDescent="0.3">
      <c r="A19" s="226"/>
      <c r="B19" s="227"/>
      <c r="C19" s="227"/>
      <c r="D19" s="227"/>
      <c r="E19" s="227"/>
      <c r="F19" s="228"/>
    </row>
    <row r="20" spans="1:6" x14ac:dyDescent="0.3">
      <c r="A20" s="226"/>
      <c r="B20" s="227"/>
      <c r="C20" s="227"/>
      <c r="D20" s="227"/>
      <c r="E20" s="227"/>
      <c r="F20" s="228"/>
    </row>
    <row r="21" spans="1:6" x14ac:dyDescent="0.3">
      <c r="A21" s="226"/>
      <c r="B21" s="227"/>
      <c r="C21" s="227"/>
      <c r="D21" s="227"/>
      <c r="E21" s="227"/>
      <c r="F21" s="228"/>
    </row>
    <row r="22" spans="1:6" ht="14.5" thickBot="1" x14ac:dyDescent="0.35">
      <c r="A22" s="229"/>
      <c r="B22" s="230"/>
      <c r="C22" s="230"/>
      <c r="D22" s="230"/>
      <c r="E22" s="230"/>
      <c r="F22" s="231"/>
    </row>
    <row r="23" spans="1:6" x14ac:dyDescent="0.3">
      <c r="A23" s="97"/>
      <c r="B23" s="97"/>
      <c r="C23" s="97"/>
      <c r="D23" s="97"/>
      <c r="E23" s="97"/>
      <c r="F23" s="97"/>
    </row>
    <row r="24" spans="1:6" s="102" customFormat="1" ht="20.149999999999999" customHeight="1" thickBot="1" x14ac:dyDescent="0.4">
      <c r="A24" s="188" t="s">
        <v>101</v>
      </c>
      <c r="B24" s="189"/>
      <c r="C24" s="189"/>
      <c r="D24" s="189"/>
      <c r="E24" s="189"/>
      <c r="F24" s="189"/>
    </row>
    <row r="25" spans="1:6" ht="29.15" customHeight="1" x14ac:dyDescent="0.3">
      <c r="A25" s="151" t="s">
        <v>135</v>
      </c>
      <c r="B25" s="152"/>
      <c r="C25" s="152"/>
      <c r="D25" s="152"/>
      <c r="E25" s="152"/>
      <c r="F25" s="153"/>
    </row>
    <row r="26" spans="1:6" ht="17.25" customHeight="1" x14ac:dyDescent="0.3">
      <c r="A26" s="154"/>
      <c r="B26" s="155"/>
      <c r="C26" s="155"/>
      <c r="D26" s="155"/>
      <c r="E26" s="155"/>
      <c r="F26" s="156"/>
    </row>
    <row r="27" spans="1:6" x14ac:dyDescent="0.3">
      <c r="A27" s="232" t="s">
        <v>92</v>
      </c>
      <c r="B27" s="233"/>
      <c r="C27" s="233"/>
      <c r="D27" s="233"/>
      <c r="E27" s="233"/>
      <c r="F27" s="234"/>
    </row>
    <row r="28" spans="1:6" x14ac:dyDescent="0.3">
      <c r="A28" s="148" t="s">
        <v>85</v>
      </c>
      <c r="B28" s="190"/>
      <c r="C28" s="190"/>
      <c r="D28" s="190"/>
      <c r="E28" s="190"/>
      <c r="F28" s="191"/>
    </row>
    <row r="29" spans="1:6" x14ac:dyDescent="0.3">
      <c r="A29" s="148" t="s">
        <v>86</v>
      </c>
      <c r="B29" s="190"/>
      <c r="C29" s="190"/>
      <c r="D29" s="190"/>
      <c r="E29" s="190"/>
      <c r="F29" s="191"/>
    </row>
    <row r="30" spans="1:6" x14ac:dyDescent="0.3">
      <c r="A30" s="148" t="s">
        <v>87</v>
      </c>
      <c r="B30" s="190"/>
      <c r="C30" s="190"/>
      <c r="D30" s="190"/>
      <c r="E30" s="190"/>
      <c r="F30" s="191"/>
    </row>
    <row r="31" spans="1:6" x14ac:dyDescent="0.3">
      <c r="A31" s="145" t="s">
        <v>77</v>
      </c>
      <c r="B31" s="146"/>
      <c r="C31" s="146"/>
      <c r="D31" s="146"/>
      <c r="E31" s="146"/>
      <c r="F31" s="147"/>
    </row>
    <row r="32" spans="1:6" x14ac:dyDescent="0.3">
      <c r="A32" s="148" t="s">
        <v>85</v>
      </c>
      <c r="B32" s="149"/>
      <c r="C32" s="149"/>
      <c r="D32" s="149"/>
      <c r="E32" s="149"/>
      <c r="F32" s="150"/>
    </row>
    <row r="33" spans="1:6" x14ac:dyDescent="0.3">
      <c r="A33" s="148" t="s">
        <v>86</v>
      </c>
      <c r="B33" s="149"/>
      <c r="C33" s="149"/>
      <c r="D33" s="149"/>
      <c r="E33" s="149"/>
      <c r="F33" s="150"/>
    </row>
    <row r="34" spans="1:6" x14ac:dyDescent="0.3">
      <c r="A34" s="148" t="s">
        <v>87</v>
      </c>
      <c r="B34" s="149"/>
      <c r="C34" s="149"/>
      <c r="D34" s="149"/>
      <c r="E34" s="149"/>
      <c r="F34" s="150"/>
    </row>
    <row r="35" spans="1:6" x14ac:dyDescent="0.3">
      <c r="A35" s="145" t="s">
        <v>77</v>
      </c>
      <c r="B35" s="146"/>
      <c r="C35" s="146"/>
      <c r="D35" s="146"/>
      <c r="E35" s="146"/>
      <c r="F35" s="147"/>
    </row>
    <row r="36" spans="1:6" x14ac:dyDescent="0.3">
      <c r="A36" s="148" t="s">
        <v>85</v>
      </c>
      <c r="B36" s="149"/>
      <c r="C36" s="149"/>
      <c r="D36" s="149"/>
      <c r="E36" s="149"/>
      <c r="F36" s="150"/>
    </row>
    <row r="37" spans="1:6" x14ac:dyDescent="0.3">
      <c r="A37" s="148" t="s">
        <v>86</v>
      </c>
      <c r="B37" s="149"/>
      <c r="C37" s="149"/>
      <c r="D37" s="149"/>
      <c r="E37" s="149"/>
      <c r="F37" s="150"/>
    </row>
    <row r="38" spans="1:6" x14ac:dyDescent="0.3">
      <c r="A38" s="148" t="s">
        <v>87</v>
      </c>
      <c r="B38" s="149"/>
      <c r="C38" s="149"/>
      <c r="D38" s="149"/>
      <c r="E38" s="149"/>
      <c r="F38" s="150"/>
    </row>
    <row r="39" spans="1:6" x14ac:dyDescent="0.3">
      <c r="A39" s="145" t="s">
        <v>77</v>
      </c>
      <c r="B39" s="146"/>
      <c r="C39" s="146"/>
      <c r="D39" s="146"/>
      <c r="E39" s="146"/>
      <c r="F39" s="147"/>
    </row>
    <row r="40" spans="1:6" x14ac:dyDescent="0.3">
      <c r="A40" s="148" t="s">
        <v>85</v>
      </c>
      <c r="B40" s="149"/>
      <c r="C40" s="149"/>
      <c r="D40" s="149"/>
      <c r="E40" s="149"/>
      <c r="F40" s="150"/>
    </row>
    <row r="41" spans="1:6" x14ac:dyDescent="0.3">
      <c r="A41" s="148" t="s">
        <v>86</v>
      </c>
      <c r="B41" s="149"/>
      <c r="C41" s="149"/>
      <c r="D41" s="149"/>
      <c r="E41" s="149"/>
      <c r="F41" s="150"/>
    </row>
    <row r="42" spans="1:6" ht="14.5" thickBot="1" x14ac:dyDescent="0.35">
      <c r="A42" s="148" t="s">
        <v>87</v>
      </c>
      <c r="B42" s="149"/>
      <c r="C42" s="149"/>
      <c r="D42" s="149"/>
      <c r="E42" s="149"/>
      <c r="F42" s="150"/>
    </row>
    <row r="43" spans="1:6" ht="16" customHeight="1" x14ac:dyDescent="0.3">
      <c r="A43" s="151" t="s">
        <v>102</v>
      </c>
      <c r="B43" s="152"/>
      <c r="C43" s="152"/>
      <c r="D43" s="152"/>
      <c r="E43" s="152"/>
      <c r="F43" s="153"/>
    </row>
    <row r="44" spans="1:6" ht="16" customHeight="1" x14ac:dyDescent="0.3">
      <c r="A44" s="154"/>
      <c r="B44" s="155"/>
      <c r="C44" s="155"/>
      <c r="D44" s="155"/>
      <c r="E44" s="155"/>
      <c r="F44" s="156"/>
    </row>
    <row r="45" spans="1:6" x14ac:dyDescent="0.3">
      <c r="A45" s="195"/>
      <c r="B45" s="196"/>
      <c r="C45" s="196"/>
      <c r="D45" s="196"/>
      <c r="E45" s="196"/>
      <c r="F45" s="197"/>
    </row>
    <row r="46" spans="1:6" x14ac:dyDescent="0.3">
      <c r="A46" s="195"/>
      <c r="B46" s="196"/>
      <c r="C46" s="196"/>
      <c r="D46" s="196"/>
      <c r="E46" s="196"/>
      <c r="F46" s="197"/>
    </row>
    <row r="47" spans="1:6" x14ac:dyDescent="0.3">
      <c r="A47" s="195"/>
      <c r="B47" s="196"/>
      <c r="C47" s="196"/>
      <c r="D47" s="196"/>
      <c r="E47" s="196"/>
      <c r="F47" s="197"/>
    </row>
    <row r="48" spans="1:6" ht="14.5" thickBot="1" x14ac:dyDescent="0.35">
      <c r="A48" s="198"/>
      <c r="B48" s="199"/>
      <c r="C48" s="199"/>
      <c r="D48" s="199"/>
      <c r="E48" s="199"/>
      <c r="F48" s="200"/>
    </row>
    <row r="49" spans="1:6" ht="14.15" customHeight="1" x14ac:dyDescent="0.3">
      <c r="A49" s="181"/>
      <c r="B49" s="181"/>
      <c r="C49" s="181"/>
      <c r="D49" s="181"/>
      <c r="E49" s="181"/>
      <c r="F49" s="181"/>
    </row>
    <row r="50" spans="1:6" s="102" customFormat="1" ht="20.149999999999999" customHeight="1" thickBot="1" x14ac:dyDescent="0.4">
      <c r="A50" s="188" t="s">
        <v>101</v>
      </c>
      <c r="B50" s="189"/>
      <c r="C50" s="189"/>
      <c r="D50" s="189"/>
      <c r="E50" s="189"/>
      <c r="F50" s="189"/>
    </row>
    <row r="51" spans="1:6" ht="32.25" customHeight="1" x14ac:dyDescent="0.3">
      <c r="A51" s="192" t="s">
        <v>103</v>
      </c>
      <c r="B51" s="193"/>
      <c r="C51" s="193"/>
      <c r="D51" s="193"/>
      <c r="E51" s="193"/>
      <c r="F51" s="194"/>
    </row>
    <row r="52" spans="1:6" x14ac:dyDescent="0.3">
      <c r="A52" s="185" t="s">
        <v>92</v>
      </c>
      <c r="B52" s="186"/>
      <c r="C52" s="186"/>
      <c r="D52" s="186"/>
      <c r="E52" s="186"/>
      <c r="F52" s="187"/>
    </row>
    <row r="53" spans="1:6" x14ac:dyDescent="0.3">
      <c r="A53" s="148" t="s">
        <v>85</v>
      </c>
      <c r="B53" s="149"/>
      <c r="C53" s="149"/>
      <c r="D53" s="149"/>
      <c r="E53" s="149"/>
      <c r="F53" s="150"/>
    </row>
    <row r="54" spans="1:6" x14ac:dyDescent="0.3">
      <c r="A54" s="148" t="s">
        <v>86</v>
      </c>
      <c r="B54" s="149"/>
      <c r="C54" s="149"/>
      <c r="D54" s="149"/>
      <c r="E54" s="149"/>
      <c r="F54" s="150"/>
    </row>
    <row r="55" spans="1:6" x14ac:dyDescent="0.3">
      <c r="A55" s="148" t="s">
        <v>87</v>
      </c>
      <c r="B55" s="149"/>
      <c r="C55" s="149"/>
      <c r="D55" s="149"/>
      <c r="E55" s="149"/>
      <c r="F55" s="150"/>
    </row>
    <row r="56" spans="1:6" x14ac:dyDescent="0.3">
      <c r="A56" s="145" t="s">
        <v>77</v>
      </c>
      <c r="B56" s="146"/>
      <c r="C56" s="146"/>
      <c r="D56" s="146"/>
      <c r="E56" s="146"/>
      <c r="F56" s="147"/>
    </row>
    <row r="57" spans="1:6" x14ac:dyDescent="0.3">
      <c r="A57" s="148" t="s">
        <v>85</v>
      </c>
      <c r="B57" s="149"/>
      <c r="C57" s="149"/>
      <c r="D57" s="149"/>
      <c r="E57" s="149"/>
      <c r="F57" s="150"/>
    </row>
    <row r="58" spans="1:6" x14ac:dyDescent="0.3">
      <c r="A58" s="148" t="s">
        <v>86</v>
      </c>
      <c r="B58" s="149"/>
      <c r="C58" s="149"/>
      <c r="D58" s="149"/>
      <c r="E58" s="149"/>
      <c r="F58" s="150"/>
    </row>
    <row r="59" spans="1:6" x14ac:dyDescent="0.3">
      <c r="A59" s="148" t="s">
        <v>87</v>
      </c>
      <c r="B59" s="149"/>
      <c r="C59" s="149"/>
      <c r="D59" s="149"/>
      <c r="E59" s="149"/>
      <c r="F59" s="150"/>
    </row>
    <row r="60" spans="1:6" x14ac:dyDescent="0.3">
      <c r="A60" s="145" t="s">
        <v>77</v>
      </c>
      <c r="B60" s="146"/>
      <c r="C60" s="146"/>
      <c r="D60" s="146"/>
      <c r="E60" s="146"/>
      <c r="F60" s="147"/>
    </row>
    <row r="61" spans="1:6" x14ac:dyDescent="0.3">
      <c r="A61" s="148" t="s">
        <v>85</v>
      </c>
      <c r="B61" s="149"/>
      <c r="C61" s="149"/>
      <c r="D61" s="149"/>
      <c r="E61" s="149"/>
      <c r="F61" s="150"/>
    </row>
    <row r="62" spans="1:6" x14ac:dyDescent="0.3">
      <c r="A62" s="148" t="s">
        <v>86</v>
      </c>
      <c r="B62" s="149"/>
      <c r="C62" s="149"/>
      <c r="D62" s="149"/>
      <c r="E62" s="149"/>
      <c r="F62" s="150"/>
    </row>
    <row r="63" spans="1:6" x14ac:dyDescent="0.3">
      <c r="A63" s="148" t="s">
        <v>87</v>
      </c>
      <c r="B63" s="149"/>
      <c r="C63" s="149"/>
      <c r="D63" s="149"/>
      <c r="E63" s="149"/>
      <c r="F63" s="150"/>
    </row>
    <row r="64" spans="1:6" x14ac:dyDescent="0.3">
      <c r="A64" s="145" t="s">
        <v>77</v>
      </c>
      <c r="B64" s="146"/>
      <c r="C64" s="146"/>
      <c r="D64" s="146"/>
      <c r="E64" s="146"/>
      <c r="F64" s="147"/>
    </row>
    <row r="65" spans="1:6" x14ac:dyDescent="0.3">
      <c r="A65" s="148" t="s">
        <v>85</v>
      </c>
      <c r="B65" s="149"/>
      <c r="C65" s="149"/>
      <c r="D65" s="149"/>
      <c r="E65" s="149"/>
      <c r="F65" s="150"/>
    </row>
    <row r="66" spans="1:6" x14ac:dyDescent="0.3">
      <c r="A66" s="148" t="s">
        <v>86</v>
      </c>
      <c r="B66" s="149"/>
      <c r="C66" s="149"/>
      <c r="D66" s="149"/>
      <c r="E66" s="149"/>
      <c r="F66" s="150"/>
    </row>
    <row r="67" spans="1:6" ht="14.5" thickBot="1" x14ac:dyDescent="0.35">
      <c r="A67" s="175" t="s">
        <v>87</v>
      </c>
      <c r="B67" s="176"/>
      <c r="C67" s="176"/>
      <c r="D67" s="176"/>
      <c r="E67" s="176"/>
      <c r="F67" s="177"/>
    </row>
    <row r="68" spans="1:6" s="103" customFormat="1" ht="16" customHeight="1" x14ac:dyDescent="0.35">
      <c r="A68" s="178" t="s">
        <v>21</v>
      </c>
      <c r="B68" s="179"/>
      <c r="C68" s="179"/>
      <c r="D68" s="179"/>
      <c r="E68" s="179"/>
      <c r="F68" s="180"/>
    </row>
    <row r="69" spans="1:6" x14ac:dyDescent="0.3">
      <c r="A69" s="157"/>
      <c r="B69" s="158"/>
      <c r="C69" s="158"/>
      <c r="D69" s="158"/>
      <c r="E69" s="158"/>
      <c r="F69" s="159"/>
    </row>
    <row r="70" spans="1:6" x14ac:dyDescent="0.3">
      <c r="A70" s="160"/>
      <c r="B70" s="161"/>
      <c r="C70" s="161"/>
      <c r="D70" s="161"/>
      <c r="E70" s="161"/>
      <c r="F70" s="162"/>
    </row>
    <row r="71" spans="1:6" x14ac:dyDescent="0.3">
      <c r="A71" s="160"/>
      <c r="B71" s="161"/>
      <c r="C71" s="161"/>
      <c r="D71" s="161"/>
      <c r="E71" s="161"/>
      <c r="F71" s="162"/>
    </row>
    <row r="72" spans="1:6" ht="14.5" thickBot="1" x14ac:dyDescent="0.35">
      <c r="A72" s="163"/>
      <c r="B72" s="164"/>
      <c r="C72" s="164"/>
      <c r="D72" s="164"/>
      <c r="E72" s="164"/>
      <c r="F72" s="165"/>
    </row>
    <row r="73" spans="1:6" x14ac:dyDescent="0.3">
      <c r="A73" s="181"/>
      <c r="B73" s="181"/>
      <c r="C73" s="181"/>
      <c r="D73" s="181"/>
      <c r="E73" s="181"/>
      <c r="F73" s="181"/>
    </row>
    <row r="74" spans="1:6" s="102" customFormat="1" ht="20.149999999999999" customHeight="1" thickBot="1" x14ac:dyDescent="0.4">
      <c r="A74" s="188" t="s">
        <v>101</v>
      </c>
      <c r="B74" s="189"/>
      <c r="C74" s="189"/>
      <c r="D74" s="189"/>
      <c r="E74" s="189"/>
      <c r="F74" s="189"/>
    </row>
    <row r="75" spans="1:6" ht="33.75" customHeight="1" x14ac:dyDescent="0.3">
      <c r="A75" s="182" t="s">
        <v>128</v>
      </c>
      <c r="B75" s="183"/>
      <c r="C75" s="183"/>
      <c r="D75" s="183"/>
      <c r="E75" s="183"/>
      <c r="F75" s="184"/>
    </row>
    <row r="76" spans="1:6" x14ac:dyDescent="0.3">
      <c r="A76" s="185" t="s">
        <v>92</v>
      </c>
      <c r="B76" s="186"/>
      <c r="C76" s="186"/>
      <c r="D76" s="186"/>
      <c r="E76" s="186"/>
      <c r="F76" s="187"/>
    </row>
    <row r="77" spans="1:6" x14ac:dyDescent="0.3">
      <c r="A77" s="148" t="s">
        <v>85</v>
      </c>
      <c r="B77" s="149"/>
      <c r="C77" s="149"/>
      <c r="D77" s="149"/>
      <c r="E77" s="149"/>
      <c r="F77" s="150"/>
    </row>
    <row r="78" spans="1:6" x14ac:dyDescent="0.3">
      <c r="A78" s="148" t="s">
        <v>86</v>
      </c>
      <c r="B78" s="149"/>
      <c r="C78" s="149"/>
      <c r="D78" s="149"/>
      <c r="E78" s="149"/>
      <c r="F78" s="150"/>
    </row>
    <row r="79" spans="1:6" x14ac:dyDescent="0.3">
      <c r="A79" s="148" t="s">
        <v>87</v>
      </c>
      <c r="B79" s="149"/>
      <c r="C79" s="149"/>
      <c r="D79" s="149"/>
      <c r="E79" s="149"/>
      <c r="F79" s="150"/>
    </row>
    <row r="80" spans="1:6" x14ac:dyDescent="0.3">
      <c r="A80" s="145" t="s">
        <v>77</v>
      </c>
      <c r="B80" s="146"/>
      <c r="C80" s="146"/>
      <c r="D80" s="146"/>
      <c r="E80" s="146"/>
      <c r="F80" s="147"/>
    </row>
    <row r="81" spans="1:6" x14ac:dyDescent="0.3">
      <c r="A81" s="148" t="s">
        <v>85</v>
      </c>
      <c r="B81" s="149"/>
      <c r="C81" s="149"/>
      <c r="D81" s="149"/>
      <c r="E81" s="149"/>
      <c r="F81" s="150"/>
    </row>
    <row r="82" spans="1:6" x14ac:dyDescent="0.3">
      <c r="A82" s="148" t="s">
        <v>86</v>
      </c>
      <c r="B82" s="149"/>
      <c r="C82" s="149"/>
      <c r="D82" s="149"/>
      <c r="E82" s="149"/>
      <c r="F82" s="150"/>
    </row>
    <row r="83" spans="1:6" x14ac:dyDescent="0.3">
      <c r="A83" s="148" t="s">
        <v>87</v>
      </c>
      <c r="B83" s="149"/>
      <c r="C83" s="149"/>
      <c r="D83" s="149"/>
      <c r="E83" s="149"/>
      <c r="F83" s="150"/>
    </row>
    <row r="84" spans="1:6" x14ac:dyDescent="0.3">
      <c r="A84" s="145" t="s">
        <v>77</v>
      </c>
      <c r="B84" s="146"/>
      <c r="C84" s="146"/>
      <c r="D84" s="146"/>
      <c r="E84" s="146"/>
      <c r="F84" s="147"/>
    </row>
    <row r="85" spans="1:6" x14ac:dyDescent="0.3">
      <c r="A85" s="148" t="s">
        <v>85</v>
      </c>
      <c r="B85" s="149"/>
      <c r="C85" s="149"/>
      <c r="D85" s="149"/>
      <c r="E85" s="149"/>
      <c r="F85" s="150"/>
    </row>
    <row r="86" spans="1:6" x14ac:dyDescent="0.3">
      <c r="A86" s="148" t="s">
        <v>86</v>
      </c>
      <c r="B86" s="149"/>
      <c r="C86" s="149"/>
      <c r="D86" s="149"/>
      <c r="E86" s="149"/>
      <c r="F86" s="150"/>
    </row>
    <row r="87" spans="1:6" x14ac:dyDescent="0.3">
      <c r="A87" s="148" t="s">
        <v>87</v>
      </c>
      <c r="B87" s="149"/>
      <c r="C87" s="149"/>
      <c r="D87" s="149"/>
      <c r="E87" s="149"/>
      <c r="F87" s="150"/>
    </row>
    <row r="88" spans="1:6" x14ac:dyDescent="0.3">
      <c r="A88" s="145" t="s">
        <v>77</v>
      </c>
      <c r="B88" s="146"/>
      <c r="C88" s="146"/>
      <c r="D88" s="146"/>
      <c r="E88" s="146"/>
      <c r="F88" s="147"/>
    </row>
    <row r="89" spans="1:6" x14ac:dyDescent="0.3">
      <c r="A89" s="148" t="s">
        <v>85</v>
      </c>
      <c r="B89" s="149"/>
      <c r="C89" s="149"/>
      <c r="D89" s="149"/>
      <c r="E89" s="149"/>
      <c r="F89" s="150"/>
    </row>
    <row r="90" spans="1:6" x14ac:dyDescent="0.3">
      <c r="A90" s="148" t="s">
        <v>86</v>
      </c>
      <c r="B90" s="149"/>
      <c r="C90" s="149"/>
      <c r="D90" s="149"/>
      <c r="E90" s="149"/>
      <c r="F90" s="150"/>
    </row>
    <row r="91" spans="1:6" ht="14.5" thickBot="1" x14ac:dyDescent="0.35">
      <c r="A91" s="175" t="s">
        <v>87</v>
      </c>
      <c r="B91" s="176"/>
      <c r="C91" s="176"/>
      <c r="D91" s="176"/>
      <c r="E91" s="176"/>
      <c r="F91" s="177"/>
    </row>
    <row r="92" spans="1:6" ht="16" customHeight="1" x14ac:dyDescent="0.3">
      <c r="A92" s="167" t="s">
        <v>129</v>
      </c>
      <c r="B92" s="168"/>
      <c r="C92" s="168"/>
      <c r="D92" s="168"/>
      <c r="E92" s="168"/>
      <c r="F92" s="169"/>
    </row>
    <row r="93" spans="1:6" x14ac:dyDescent="0.3">
      <c r="A93" s="160"/>
      <c r="B93" s="166"/>
      <c r="C93" s="166"/>
      <c r="D93" s="166"/>
      <c r="E93" s="166"/>
      <c r="F93" s="162"/>
    </row>
    <row r="94" spans="1:6" x14ac:dyDescent="0.3">
      <c r="A94" s="160"/>
      <c r="B94" s="166"/>
      <c r="C94" s="166"/>
      <c r="D94" s="166"/>
      <c r="E94" s="166"/>
      <c r="F94" s="162"/>
    </row>
    <row r="95" spans="1:6" x14ac:dyDescent="0.3">
      <c r="A95" s="160"/>
      <c r="B95" s="166"/>
      <c r="C95" s="166"/>
      <c r="D95" s="166"/>
      <c r="E95" s="166"/>
      <c r="F95" s="162"/>
    </row>
    <row r="96" spans="1:6" ht="14.5" thickBot="1" x14ac:dyDescent="0.35">
      <c r="A96" s="163"/>
      <c r="B96" s="164"/>
      <c r="C96" s="164"/>
      <c r="D96" s="164"/>
      <c r="E96" s="164"/>
      <c r="F96" s="165"/>
    </row>
    <row r="97" spans="1:6" x14ac:dyDescent="0.3">
      <c r="A97" s="96"/>
      <c r="B97" s="96"/>
      <c r="C97" s="96"/>
      <c r="D97" s="96"/>
      <c r="E97" s="96"/>
      <c r="F97" s="96"/>
    </row>
    <row r="98" spans="1:6" s="102" customFormat="1" ht="20.149999999999999" customHeight="1" thickBot="1" x14ac:dyDescent="0.4">
      <c r="A98" s="170" t="s">
        <v>105</v>
      </c>
      <c r="B98" s="171"/>
      <c r="C98" s="171"/>
      <c r="D98" s="171"/>
      <c r="E98" s="171"/>
      <c r="F98" s="171"/>
    </row>
    <row r="99" spans="1:6" ht="29.15" customHeight="1" x14ac:dyDescent="0.3">
      <c r="A99" s="151" t="s">
        <v>144</v>
      </c>
      <c r="B99" s="152"/>
      <c r="C99" s="152"/>
      <c r="D99" s="152"/>
      <c r="E99" s="152"/>
      <c r="F99" s="153"/>
    </row>
    <row r="100" spans="1:6" ht="15" customHeight="1" x14ac:dyDescent="0.3">
      <c r="A100" s="154"/>
      <c r="B100" s="155"/>
      <c r="C100" s="155"/>
      <c r="D100" s="155"/>
      <c r="E100" s="155"/>
      <c r="F100" s="156"/>
    </row>
    <row r="101" spans="1:6" x14ac:dyDescent="0.3">
      <c r="A101" s="145" t="s">
        <v>92</v>
      </c>
      <c r="B101" s="146"/>
      <c r="C101" s="146"/>
      <c r="D101" s="146"/>
      <c r="E101" s="146"/>
      <c r="F101" s="147"/>
    </row>
    <row r="102" spans="1:6" x14ac:dyDescent="0.3">
      <c r="A102" s="148" t="s">
        <v>85</v>
      </c>
      <c r="B102" s="149"/>
      <c r="C102" s="149"/>
      <c r="D102" s="149"/>
      <c r="E102" s="149"/>
      <c r="F102" s="150"/>
    </row>
    <row r="103" spans="1:6" x14ac:dyDescent="0.3">
      <c r="A103" s="148" t="s">
        <v>86</v>
      </c>
      <c r="B103" s="149"/>
      <c r="C103" s="149"/>
      <c r="D103" s="149"/>
      <c r="E103" s="149"/>
      <c r="F103" s="150"/>
    </row>
    <row r="104" spans="1:6" x14ac:dyDescent="0.3">
      <c r="A104" s="148" t="s">
        <v>87</v>
      </c>
      <c r="B104" s="149"/>
      <c r="C104" s="149"/>
      <c r="D104" s="149"/>
      <c r="E104" s="149"/>
      <c r="F104" s="150"/>
    </row>
    <row r="105" spans="1:6" x14ac:dyDescent="0.3">
      <c r="A105" s="145" t="s">
        <v>77</v>
      </c>
      <c r="B105" s="146"/>
      <c r="C105" s="146"/>
      <c r="D105" s="146"/>
      <c r="E105" s="146"/>
      <c r="F105" s="147"/>
    </row>
    <row r="106" spans="1:6" x14ac:dyDescent="0.3">
      <c r="A106" s="148" t="s">
        <v>85</v>
      </c>
      <c r="B106" s="149"/>
      <c r="C106" s="149"/>
      <c r="D106" s="149"/>
      <c r="E106" s="149"/>
      <c r="F106" s="150"/>
    </row>
    <row r="107" spans="1:6" x14ac:dyDescent="0.3">
      <c r="A107" s="148" t="s">
        <v>86</v>
      </c>
      <c r="B107" s="149"/>
      <c r="C107" s="149"/>
      <c r="D107" s="149"/>
      <c r="E107" s="149"/>
      <c r="F107" s="150"/>
    </row>
    <row r="108" spans="1:6" x14ac:dyDescent="0.3">
      <c r="A108" s="148" t="s">
        <v>87</v>
      </c>
      <c r="B108" s="149"/>
      <c r="C108" s="149"/>
      <c r="D108" s="149"/>
      <c r="E108" s="149"/>
      <c r="F108" s="150"/>
    </row>
    <row r="109" spans="1:6" x14ac:dyDescent="0.3">
      <c r="A109" s="145" t="s">
        <v>77</v>
      </c>
      <c r="B109" s="146"/>
      <c r="C109" s="146"/>
      <c r="D109" s="146"/>
      <c r="E109" s="146"/>
      <c r="F109" s="147"/>
    </row>
    <row r="110" spans="1:6" x14ac:dyDescent="0.3">
      <c r="A110" s="148" t="s">
        <v>85</v>
      </c>
      <c r="B110" s="149"/>
      <c r="C110" s="149"/>
      <c r="D110" s="149"/>
      <c r="E110" s="149"/>
      <c r="F110" s="150"/>
    </row>
    <row r="111" spans="1:6" x14ac:dyDescent="0.3">
      <c r="A111" s="148" t="s">
        <v>86</v>
      </c>
      <c r="B111" s="149"/>
      <c r="C111" s="149"/>
      <c r="D111" s="149"/>
      <c r="E111" s="149"/>
      <c r="F111" s="150"/>
    </row>
    <row r="112" spans="1:6" x14ac:dyDescent="0.3">
      <c r="A112" s="148" t="s">
        <v>87</v>
      </c>
      <c r="B112" s="149"/>
      <c r="C112" s="149"/>
      <c r="D112" s="149"/>
      <c r="E112" s="149"/>
      <c r="F112" s="150"/>
    </row>
    <row r="113" spans="1:6" x14ac:dyDescent="0.3">
      <c r="A113" s="145" t="s">
        <v>77</v>
      </c>
      <c r="B113" s="146"/>
      <c r="C113" s="146"/>
      <c r="D113" s="146"/>
      <c r="E113" s="146"/>
      <c r="F113" s="147"/>
    </row>
    <row r="114" spans="1:6" x14ac:dyDescent="0.3">
      <c r="A114" s="148" t="s">
        <v>85</v>
      </c>
      <c r="B114" s="149"/>
      <c r="C114" s="149"/>
      <c r="D114" s="149"/>
      <c r="E114" s="149"/>
      <c r="F114" s="150"/>
    </row>
    <row r="115" spans="1:6" x14ac:dyDescent="0.3">
      <c r="A115" s="148" t="s">
        <v>86</v>
      </c>
      <c r="B115" s="149"/>
      <c r="C115" s="149"/>
      <c r="D115" s="149"/>
      <c r="E115" s="149"/>
      <c r="F115" s="150"/>
    </row>
    <row r="116" spans="1:6" x14ac:dyDescent="0.3">
      <c r="A116" s="148" t="s">
        <v>87</v>
      </c>
      <c r="B116" s="149"/>
      <c r="C116" s="149"/>
      <c r="D116" s="149"/>
      <c r="E116" s="149"/>
      <c r="F116" s="150"/>
    </row>
    <row r="117" spans="1:6" ht="16" customHeight="1" x14ac:dyDescent="0.3">
      <c r="A117" s="172" t="s">
        <v>40</v>
      </c>
      <c r="B117" s="173"/>
      <c r="C117" s="173"/>
      <c r="D117" s="173"/>
      <c r="E117" s="173"/>
      <c r="F117" s="174"/>
    </row>
    <row r="118" spans="1:6" x14ac:dyDescent="0.3">
      <c r="A118" s="157"/>
      <c r="B118" s="158"/>
      <c r="C118" s="158"/>
      <c r="D118" s="158"/>
      <c r="E118" s="158"/>
      <c r="F118" s="159"/>
    </row>
    <row r="119" spans="1:6" x14ac:dyDescent="0.3">
      <c r="A119" s="160"/>
      <c r="B119" s="166"/>
      <c r="C119" s="166"/>
      <c r="D119" s="166"/>
      <c r="E119" s="166"/>
      <c r="F119" s="162"/>
    </row>
    <row r="120" spans="1:6" x14ac:dyDescent="0.3">
      <c r="A120" s="160"/>
      <c r="B120" s="166"/>
      <c r="C120" s="166"/>
      <c r="D120" s="166"/>
      <c r="E120" s="166"/>
      <c r="F120" s="162"/>
    </row>
    <row r="121" spans="1:6" ht="14.5" thickBot="1" x14ac:dyDescent="0.35">
      <c r="A121" s="163"/>
      <c r="B121" s="164"/>
      <c r="C121" s="164"/>
      <c r="D121" s="164"/>
      <c r="E121" s="164"/>
      <c r="F121" s="165"/>
    </row>
  </sheetData>
  <sheetProtection algorithmName="SHA-512" hashValue="9sQlMMYnt5r4UOz68wXtjII2oQFXOvcVMUc8yRi6cVuOLrAAZS3UaM2M9OgnZM4WAj10XO8SVWg2s37k20q0RA==" saltValue="4sOYHF9JYGyGiIfQeB/OYg==" spinCount="100000" sheet="1" insertRows="0"/>
  <mergeCells count="90">
    <mergeCell ref="A35:F35"/>
    <mergeCell ref="B2:D2"/>
    <mergeCell ref="B3:D3"/>
    <mergeCell ref="A31:F31"/>
    <mergeCell ref="A32:F32"/>
    <mergeCell ref="A33:F33"/>
    <mergeCell ref="A34:F34"/>
    <mergeCell ref="A6:F9"/>
    <mergeCell ref="A10:F13"/>
    <mergeCell ref="A16:F18"/>
    <mergeCell ref="A19:F22"/>
    <mergeCell ref="A5:F5"/>
    <mergeCell ref="A24:F24"/>
    <mergeCell ref="A15:F15"/>
    <mergeCell ref="A27:F27"/>
    <mergeCell ref="A28:F28"/>
    <mergeCell ref="A42:F42"/>
    <mergeCell ref="A49:F49"/>
    <mergeCell ref="A51:F51"/>
    <mergeCell ref="A43:F44"/>
    <mergeCell ref="A45:F48"/>
    <mergeCell ref="A50:F50"/>
    <mergeCell ref="A37:F37"/>
    <mergeCell ref="A38:F38"/>
    <mergeCell ref="A39:F39"/>
    <mergeCell ref="A40:F40"/>
    <mergeCell ref="A41:F41"/>
    <mergeCell ref="A29:F29"/>
    <mergeCell ref="A30:F30"/>
    <mergeCell ref="A64:F64"/>
    <mergeCell ref="A53:F53"/>
    <mergeCell ref="A54:F54"/>
    <mergeCell ref="A55:F55"/>
    <mergeCell ref="A56:F56"/>
    <mergeCell ref="A57:F57"/>
    <mergeCell ref="A58:F58"/>
    <mergeCell ref="A59:F59"/>
    <mergeCell ref="A60:F60"/>
    <mergeCell ref="A61:F61"/>
    <mergeCell ref="A62:F62"/>
    <mergeCell ref="A63:F63"/>
    <mergeCell ref="A52:F52"/>
    <mergeCell ref="A36:F36"/>
    <mergeCell ref="A91:F91"/>
    <mergeCell ref="A80:F80"/>
    <mergeCell ref="A65:F65"/>
    <mergeCell ref="A66:F66"/>
    <mergeCell ref="A67:F67"/>
    <mergeCell ref="A68:F68"/>
    <mergeCell ref="A73:F73"/>
    <mergeCell ref="A75:F75"/>
    <mergeCell ref="A76:F76"/>
    <mergeCell ref="A77:F77"/>
    <mergeCell ref="A78:F78"/>
    <mergeCell ref="A79:F79"/>
    <mergeCell ref="A89:F89"/>
    <mergeCell ref="A90:F90"/>
    <mergeCell ref="A74:F74"/>
    <mergeCell ref="A115:F115"/>
    <mergeCell ref="A116:F116"/>
    <mergeCell ref="A117:F117"/>
    <mergeCell ref="A118:F121"/>
    <mergeCell ref="A108:F108"/>
    <mergeCell ref="A110:F110"/>
    <mergeCell ref="A111:F111"/>
    <mergeCell ref="A112:F112"/>
    <mergeCell ref="A113:F113"/>
    <mergeCell ref="A114:F114"/>
    <mergeCell ref="A109:F109"/>
    <mergeCell ref="A98:F98"/>
    <mergeCell ref="A101:F101"/>
    <mergeCell ref="A102:F102"/>
    <mergeCell ref="A103:F103"/>
    <mergeCell ref="A104:F104"/>
    <mergeCell ref="A105:F105"/>
    <mergeCell ref="A106:F106"/>
    <mergeCell ref="A107:F107"/>
    <mergeCell ref="A99:F100"/>
    <mergeCell ref="A25:F26"/>
    <mergeCell ref="A69:F72"/>
    <mergeCell ref="A93:F96"/>
    <mergeCell ref="A92:F92"/>
    <mergeCell ref="A81:F81"/>
    <mergeCell ref="A82:F82"/>
    <mergeCell ref="A83:F83"/>
    <mergeCell ref="A84:F84"/>
    <mergeCell ref="A85:F85"/>
    <mergeCell ref="A86:F86"/>
    <mergeCell ref="A87:F87"/>
    <mergeCell ref="A88:F88"/>
  </mergeCells>
  <printOptions horizontalCentered="1"/>
  <pageMargins left="0.2" right="0.19" top="2" bottom="0.75" header="0.3" footer="0.3"/>
  <pageSetup scale="75" orientation="portrait" r:id="rId1"/>
  <headerFooter scaleWithDoc="0">
    <oddHeader xml:space="preserve">&amp;C&amp;"Arial,Bold"&amp;G
Prior Authorization Report
Section II - &amp;A
</oddHeader>
    <oddFooter>&amp;L&amp;"Arial,Regular"&amp;10
Prior Authorization - Report #42&amp;C&amp;"Arial,Regular"&amp;10Rev. v8 2019-10&amp;R&amp;"Arial,Regular"&amp;10&amp;P</oddFooter>
  </headerFooter>
  <rowBreaks count="2" manualBreakCount="2">
    <brk id="48" max="5" man="1"/>
    <brk id="96" max="5"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8"/>
  <sheetViews>
    <sheetView showGridLines="0" zoomScale="85" zoomScaleNormal="85" workbookViewId="0"/>
  </sheetViews>
  <sheetFormatPr defaultColWidth="8.7265625" defaultRowHeight="14" x14ac:dyDescent="0.3"/>
  <cols>
    <col min="1" max="1" width="29.1796875" style="41" customWidth="1"/>
    <col min="2" max="6" width="14.81640625" style="41" customWidth="1"/>
    <col min="7" max="16384" width="8.7265625" style="41"/>
  </cols>
  <sheetData>
    <row r="1" spans="1:6" ht="15.75" customHeight="1" x14ac:dyDescent="0.4">
      <c r="A1" s="2" t="s">
        <v>0</v>
      </c>
      <c r="B1" s="94" t="str">
        <f>IF(Summary!B1="","",Summary!B1)</f>
        <v/>
      </c>
      <c r="C1" s="3" t="s">
        <v>1</v>
      </c>
      <c r="D1" s="95" t="str">
        <f>IF(Summary!D1="","",Summary!D1)</f>
        <v/>
      </c>
      <c r="E1" s="81"/>
    </row>
    <row r="2" spans="1:6" ht="15" customHeight="1" x14ac:dyDescent="0.3">
      <c r="A2" s="2" t="s">
        <v>2</v>
      </c>
      <c r="B2" s="254" t="str">
        <f>IF(Summary!B2="","",Summary!B2)</f>
        <v/>
      </c>
      <c r="C2" s="255" t="str">
        <f>IF(Summary!C2="","",Summary!C2)</f>
        <v/>
      </c>
      <c r="D2" s="256" t="str">
        <f>IF(Summary!D2="","",Summary!D2)</f>
        <v/>
      </c>
    </row>
    <row r="3" spans="1:6" ht="15" customHeight="1" x14ac:dyDescent="0.3">
      <c r="A3" s="2" t="s">
        <v>3</v>
      </c>
      <c r="B3" s="258" t="str">
        <f>IF(Summary!B3="","",Summary!B3)</f>
        <v/>
      </c>
      <c r="C3" s="259"/>
      <c r="D3" s="260"/>
    </row>
    <row r="5" spans="1:6" s="102" customFormat="1" ht="20.149999999999999" customHeight="1" thickBot="1" x14ac:dyDescent="0.4">
      <c r="A5" s="108" t="s">
        <v>100</v>
      </c>
    </row>
    <row r="6" spans="1:6" ht="14.5" customHeight="1" x14ac:dyDescent="0.3">
      <c r="A6" s="151" t="s">
        <v>140</v>
      </c>
      <c r="B6" s="152"/>
      <c r="C6" s="152"/>
      <c r="D6" s="152"/>
      <c r="E6" s="152"/>
      <c r="F6" s="153"/>
    </row>
    <row r="7" spans="1:6" x14ac:dyDescent="0.3">
      <c r="A7" s="208"/>
      <c r="B7" s="209"/>
      <c r="C7" s="209"/>
      <c r="D7" s="209"/>
      <c r="E7" s="209"/>
      <c r="F7" s="210"/>
    </row>
    <row r="8" spans="1:6" x14ac:dyDescent="0.3">
      <c r="A8" s="208"/>
      <c r="B8" s="209"/>
      <c r="C8" s="209"/>
      <c r="D8" s="209"/>
      <c r="E8" s="209"/>
      <c r="F8" s="210"/>
    </row>
    <row r="9" spans="1:6" ht="33" customHeight="1" x14ac:dyDescent="0.3">
      <c r="A9" s="154"/>
      <c r="B9" s="155"/>
      <c r="C9" s="155"/>
      <c r="D9" s="155"/>
      <c r="E9" s="155"/>
      <c r="F9" s="156"/>
    </row>
    <row r="10" spans="1:6" x14ac:dyDescent="0.3">
      <c r="A10" s="211"/>
      <c r="B10" s="212"/>
      <c r="C10" s="212"/>
      <c r="D10" s="212"/>
      <c r="E10" s="212"/>
      <c r="F10" s="213"/>
    </row>
    <row r="11" spans="1:6" x14ac:dyDescent="0.3">
      <c r="A11" s="214"/>
      <c r="B11" s="215"/>
      <c r="C11" s="215"/>
      <c r="D11" s="215"/>
      <c r="E11" s="215"/>
      <c r="F11" s="216"/>
    </row>
    <row r="12" spans="1:6" x14ac:dyDescent="0.3">
      <c r="A12" s="214"/>
      <c r="B12" s="215"/>
      <c r="C12" s="215"/>
      <c r="D12" s="215"/>
      <c r="E12" s="215"/>
      <c r="F12" s="216"/>
    </row>
    <row r="13" spans="1:6" ht="14.5" thickBot="1" x14ac:dyDescent="0.35">
      <c r="A13" s="257"/>
      <c r="B13" s="218"/>
      <c r="C13" s="218"/>
      <c r="D13" s="218"/>
      <c r="E13" s="218"/>
      <c r="F13" s="219"/>
    </row>
    <row r="14" spans="1:6" x14ac:dyDescent="0.3">
      <c r="A14" s="97"/>
      <c r="B14" s="97"/>
      <c r="C14" s="97"/>
      <c r="D14" s="97"/>
      <c r="E14" s="97"/>
      <c r="F14" s="97"/>
    </row>
    <row r="15" spans="1:6" s="102" customFormat="1" ht="20.149999999999999" customHeight="1" thickBot="1" x14ac:dyDescent="0.4">
      <c r="A15" s="108" t="s">
        <v>100</v>
      </c>
      <c r="B15" s="107"/>
      <c r="C15" s="107"/>
      <c r="D15" s="107"/>
      <c r="E15" s="107"/>
      <c r="F15" s="107"/>
    </row>
    <row r="16" spans="1:6" ht="14.5" customHeight="1" x14ac:dyDescent="0.3">
      <c r="A16" s="151" t="s">
        <v>141</v>
      </c>
      <c r="B16" s="152"/>
      <c r="C16" s="152"/>
      <c r="D16" s="152"/>
      <c r="E16" s="152"/>
      <c r="F16" s="153"/>
    </row>
    <row r="17" spans="1:6" x14ac:dyDescent="0.3">
      <c r="A17" s="208"/>
      <c r="B17" s="209"/>
      <c r="C17" s="209"/>
      <c r="D17" s="209"/>
      <c r="E17" s="209"/>
      <c r="F17" s="210"/>
    </row>
    <row r="18" spans="1:6" ht="33.75" customHeight="1" x14ac:dyDescent="0.3">
      <c r="A18" s="154"/>
      <c r="B18" s="155"/>
      <c r="C18" s="155"/>
      <c r="D18" s="155"/>
      <c r="E18" s="155"/>
      <c r="F18" s="156"/>
    </row>
    <row r="19" spans="1:6" x14ac:dyDescent="0.3">
      <c r="A19" s="211"/>
      <c r="B19" s="212"/>
      <c r="C19" s="212"/>
      <c r="D19" s="212"/>
      <c r="E19" s="212"/>
      <c r="F19" s="213"/>
    </row>
    <row r="20" spans="1:6" x14ac:dyDescent="0.3">
      <c r="A20" s="214"/>
      <c r="B20" s="215"/>
      <c r="C20" s="215"/>
      <c r="D20" s="215"/>
      <c r="E20" s="215"/>
      <c r="F20" s="216"/>
    </row>
    <row r="21" spans="1:6" x14ac:dyDescent="0.3">
      <c r="A21" s="214"/>
      <c r="B21" s="215"/>
      <c r="C21" s="215"/>
      <c r="D21" s="215"/>
      <c r="E21" s="215"/>
      <c r="F21" s="216"/>
    </row>
    <row r="22" spans="1:6" ht="14.5" thickBot="1" x14ac:dyDescent="0.35">
      <c r="A22" s="257"/>
      <c r="B22" s="218"/>
      <c r="C22" s="218"/>
      <c r="D22" s="218"/>
      <c r="E22" s="218"/>
      <c r="F22" s="219"/>
    </row>
    <row r="23" spans="1:6" x14ac:dyDescent="0.3">
      <c r="A23" s="98"/>
      <c r="B23" s="98"/>
      <c r="C23" s="98"/>
      <c r="D23" s="98"/>
      <c r="E23" s="98"/>
      <c r="F23" s="98"/>
    </row>
    <row r="24" spans="1:6" s="102" customFormat="1" ht="20.149999999999999" customHeight="1" thickBot="1" x14ac:dyDescent="0.4">
      <c r="A24" s="106" t="s">
        <v>101</v>
      </c>
      <c r="B24" s="107"/>
      <c r="C24" s="107"/>
      <c r="D24" s="107"/>
      <c r="E24" s="107"/>
      <c r="F24" s="107"/>
    </row>
    <row r="25" spans="1:6" ht="29.15" customHeight="1" x14ac:dyDescent="0.3">
      <c r="A25" s="151" t="s">
        <v>136</v>
      </c>
      <c r="B25" s="152"/>
      <c r="C25" s="152"/>
      <c r="D25" s="152"/>
      <c r="E25" s="152"/>
      <c r="F25" s="153"/>
    </row>
    <row r="26" spans="1:6" ht="18" customHeight="1" x14ac:dyDescent="0.3">
      <c r="A26" s="154"/>
      <c r="B26" s="155"/>
      <c r="C26" s="155"/>
      <c r="D26" s="155"/>
      <c r="E26" s="155"/>
      <c r="F26" s="156"/>
    </row>
    <row r="27" spans="1:6" x14ac:dyDescent="0.3">
      <c r="A27" s="251" t="s">
        <v>85</v>
      </c>
      <c r="B27" s="252"/>
      <c r="C27" s="252"/>
      <c r="D27" s="252"/>
      <c r="E27" s="252"/>
      <c r="F27" s="253"/>
    </row>
    <row r="28" spans="1:6" x14ac:dyDescent="0.3">
      <c r="A28" s="148" t="s">
        <v>86</v>
      </c>
      <c r="B28" s="190"/>
      <c r="C28" s="190"/>
      <c r="D28" s="190"/>
      <c r="E28" s="190"/>
      <c r="F28" s="191"/>
    </row>
    <row r="29" spans="1:6" x14ac:dyDescent="0.3">
      <c r="A29" s="148" t="s">
        <v>87</v>
      </c>
      <c r="B29" s="190"/>
      <c r="C29" s="190"/>
      <c r="D29" s="190"/>
      <c r="E29" s="190"/>
      <c r="F29" s="191"/>
    </row>
    <row r="30" spans="1:6" x14ac:dyDescent="0.3">
      <c r="A30" s="145" t="s">
        <v>77</v>
      </c>
      <c r="B30" s="146"/>
      <c r="C30" s="146"/>
      <c r="D30" s="146"/>
      <c r="E30" s="146"/>
      <c r="F30" s="147"/>
    </row>
    <row r="31" spans="1:6" x14ac:dyDescent="0.3">
      <c r="A31" s="148" t="s">
        <v>85</v>
      </c>
      <c r="B31" s="190"/>
      <c r="C31" s="190"/>
      <c r="D31" s="190"/>
      <c r="E31" s="190"/>
      <c r="F31" s="191"/>
    </row>
    <row r="32" spans="1:6" x14ac:dyDescent="0.3">
      <c r="A32" s="148" t="s">
        <v>86</v>
      </c>
      <c r="B32" s="190"/>
      <c r="C32" s="190"/>
      <c r="D32" s="190"/>
      <c r="E32" s="190"/>
      <c r="F32" s="191"/>
    </row>
    <row r="33" spans="1:6" x14ac:dyDescent="0.3">
      <c r="A33" s="148" t="s">
        <v>87</v>
      </c>
      <c r="B33" s="190"/>
      <c r="C33" s="190"/>
      <c r="D33" s="190"/>
      <c r="E33" s="190"/>
      <c r="F33" s="191"/>
    </row>
    <row r="34" spans="1:6" x14ac:dyDescent="0.3">
      <c r="A34" s="145" t="s">
        <v>77</v>
      </c>
      <c r="B34" s="146"/>
      <c r="C34" s="146"/>
      <c r="D34" s="146"/>
      <c r="E34" s="146"/>
      <c r="F34" s="147"/>
    </row>
    <row r="35" spans="1:6" x14ac:dyDescent="0.3">
      <c r="A35" s="148" t="s">
        <v>85</v>
      </c>
      <c r="B35" s="190"/>
      <c r="C35" s="190"/>
      <c r="D35" s="190"/>
      <c r="E35" s="190"/>
      <c r="F35" s="191"/>
    </row>
    <row r="36" spans="1:6" x14ac:dyDescent="0.3">
      <c r="A36" s="148" t="s">
        <v>86</v>
      </c>
      <c r="B36" s="190"/>
      <c r="C36" s="190"/>
      <c r="D36" s="190"/>
      <c r="E36" s="190"/>
      <c r="F36" s="191"/>
    </row>
    <row r="37" spans="1:6" x14ac:dyDescent="0.3">
      <c r="A37" s="148" t="s">
        <v>87</v>
      </c>
      <c r="B37" s="190"/>
      <c r="C37" s="190"/>
      <c r="D37" s="190"/>
      <c r="E37" s="190"/>
      <c r="F37" s="191"/>
    </row>
    <row r="38" spans="1:6" x14ac:dyDescent="0.3">
      <c r="A38" s="145" t="s">
        <v>77</v>
      </c>
      <c r="B38" s="146"/>
      <c r="C38" s="146"/>
      <c r="D38" s="146"/>
      <c r="E38" s="146"/>
      <c r="F38" s="147"/>
    </row>
    <row r="39" spans="1:6" x14ac:dyDescent="0.3">
      <c r="A39" s="148" t="s">
        <v>85</v>
      </c>
      <c r="B39" s="190"/>
      <c r="C39" s="190"/>
      <c r="D39" s="190"/>
      <c r="E39" s="190"/>
      <c r="F39" s="191"/>
    </row>
    <row r="40" spans="1:6" x14ac:dyDescent="0.3">
      <c r="A40" s="148" t="s">
        <v>86</v>
      </c>
      <c r="B40" s="190"/>
      <c r="C40" s="190"/>
      <c r="D40" s="190"/>
      <c r="E40" s="190"/>
      <c r="F40" s="191"/>
    </row>
    <row r="41" spans="1:6" ht="14.5" thickBot="1" x14ac:dyDescent="0.35">
      <c r="A41" s="248" t="s">
        <v>87</v>
      </c>
      <c r="B41" s="249"/>
      <c r="C41" s="249"/>
      <c r="D41" s="249"/>
      <c r="E41" s="249"/>
      <c r="F41" s="250"/>
    </row>
    <row r="42" spans="1:6" ht="20.149999999999999" customHeight="1" x14ac:dyDescent="0.3">
      <c r="A42" s="239" t="s">
        <v>22</v>
      </c>
      <c r="B42" s="240"/>
      <c r="C42" s="240"/>
      <c r="D42" s="240"/>
      <c r="E42" s="240"/>
      <c r="F42" s="241"/>
    </row>
    <row r="43" spans="1:6" x14ac:dyDescent="0.3">
      <c r="A43" s="157"/>
      <c r="B43" s="158"/>
      <c r="C43" s="158"/>
      <c r="D43" s="158"/>
      <c r="E43" s="158"/>
      <c r="F43" s="159"/>
    </row>
    <row r="44" spans="1:6" x14ac:dyDescent="0.3">
      <c r="A44" s="160"/>
      <c r="B44" s="161"/>
      <c r="C44" s="161"/>
      <c r="D44" s="161"/>
      <c r="E44" s="161"/>
      <c r="F44" s="162"/>
    </row>
    <row r="45" spans="1:6" x14ac:dyDescent="0.3">
      <c r="A45" s="160"/>
      <c r="B45" s="161"/>
      <c r="C45" s="161"/>
      <c r="D45" s="161"/>
      <c r="E45" s="161"/>
      <c r="F45" s="162"/>
    </row>
    <row r="46" spans="1:6" ht="14.5" thickBot="1" x14ac:dyDescent="0.35">
      <c r="A46" s="235"/>
      <c r="B46" s="164"/>
      <c r="C46" s="164"/>
      <c r="D46" s="164"/>
      <c r="E46" s="164"/>
      <c r="F46" s="165"/>
    </row>
    <row r="47" spans="1:6" ht="14.15" customHeight="1" x14ac:dyDescent="0.3">
      <c r="A47" s="242"/>
      <c r="B47" s="242"/>
      <c r="C47" s="242"/>
      <c r="D47" s="242"/>
      <c r="E47" s="242"/>
      <c r="F47" s="242"/>
    </row>
    <row r="48" spans="1:6" s="102" customFormat="1" ht="20.149999999999999" customHeight="1" thickBot="1" x14ac:dyDescent="0.4">
      <c r="A48" s="104" t="s">
        <v>101</v>
      </c>
      <c r="B48" s="105"/>
      <c r="C48" s="105"/>
      <c r="D48" s="105"/>
      <c r="E48" s="105"/>
      <c r="F48" s="105"/>
    </row>
    <row r="49" spans="1:6" ht="33.75" customHeight="1" x14ac:dyDescent="0.3">
      <c r="A49" s="192" t="s">
        <v>103</v>
      </c>
      <c r="B49" s="193"/>
      <c r="C49" s="193"/>
      <c r="D49" s="193"/>
      <c r="E49" s="193"/>
      <c r="F49" s="194"/>
    </row>
    <row r="50" spans="1:6" x14ac:dyDescent="0.3">
      <c r="A50" s="185" t="s">
        <v>92</v>
      </c>
      <c r="B50" s="186"/>
      <c r="C50" s="186"/>
      <c r="D50" s="186"/>
      <c r="E50" s="186"/>
      <c r="F50" s="187"/>
    </row>
    <row r="51" spans="1:6" x14ac:dyDescent="0.3">
      <c r="A51" s="148" t="s">
        <v>85</v>
      </c>
      <c r="B51" s="190"/>
      <c r="C51" s="190"/>
      <c r="D51" s="190"/>
      <c r="E51" s="190"/>
      <c r="F51" s="191"/>
    </row>
    <row r="52" spans="1:6" x14ac:dyDescent="0.3">
      <c r="A52" s="148" t="s">
        <v>86</v>
      </c>
      <c r="B52" s="190"/>
      <c r="C52" s="190"/>
      <c r="D52" s="190"/>
      <c r="E52" s="190"/>
      <c r="F52" s="191"/>
    </row>
    <row r="53" spans="1:6" x14ac:dyDescent="0.3">
      <c r="A53" s="148" t="s">
        <v>87</v>
      </c>
      <c r="B53" s="190"/>
      <c r="C53" s="190"/>
      <c r="D53" s="190"/>
      <c r="E53" s="190"/>
      <c r="F53" s="191"/>
    </row>
    <row r="54" spans="1:6" x14ac:dyDescent="0.3">
      <c r="A54" s="145" t="s">
        <v>77</v>
      </c>
      <c r="B54" s="146"/>
      <c r="C54" s="146"/>
      <c r="D54" s="146"/>
      <c r="E54" s="146"/>
      <c r="F54" s="147"/>
    </row>
    <row r="55" spans="1:6" x14ac:dyDescent="0.3">
      <c r="A55" s="148" t="s">
        <v>85</v>
      </c>
      <c r="B55" s="190"/>
      <c r="C55" s="190"/>
      <c r="D55" s="190"/>
      <c r="E55" s="190"/>
      <c r="F55" s="191"/>
    </row>
    <row r="56" spans="1:6" x14ac:dyDescent="0.3">
      <c r="A56" s="148" t="s">
        <v>86</v>
      </c>
      <c r="B56" s="190"/>
      <c r="C56" s="190"/>
      <c r="D56" s="190"/>
      <c r="E56" s="190"/>
      <c r="F56" s="191"/>
    </row>
    <row r="57" spans="1:6" x14ac:dyDescent="0.3">
      <c r="A57" s="148" t="s">
        <v>87</v>
      </c>
      <c r="B57" s="190"/>
      <c r="C57" s="190"/>
      <c r="D57" s="190"/>
      <c r="E57" s="190"/>
      <c r="F57" s="191"/>
    </row>
    <row r="58" spans="1:6" x14ac:dyDescent="0.3">
      <c r="A58" s="145" t="s">
        <v>77</v>
      </c>
      <c r="B58" s="146"/>
      <c r="C58" s="146"/>
      <c r="D58" s="146"/>
      <c r="E58" s="146"/>
      <c r="F58" s="147"/>
    </row>
    <row r="59" spans="1:6" x14ac:dyDescent="0.3">
      <c r="A59" s="148" t="s">
        <v>85</v>
      </c>
      <c r="B59" s="190"/>
      <c r="C59" s="190"/>
      <c r="D59" s="190"/>
      <c r="E59" s="190"/>
      <c r="F59" s="191"/>
    </row>
    <row r="60" spans="1:6" x14ac:dyDescent="0.3">
      <c r="A60" s="148" t="s">
        <v>86</v>
      </c>
      <c r="B60" s="190"/>
      <c r="C60" s="190"/>
      <c r="D60" s="190"/>
      <c r="E60" s="190"/>
      <c r="F60" s="191"/>
    </row>
    <row r="61" spans="1:6" x14ac:dyDescent="0.3">
      <c r="A61" s="148" t="s">
        <v>87</v>
      </c>
      <c r="B61" s="190"/>
      <c r="C61" s="190"/>
      <c r="D61" s="190"/>
      <c r="E61" s="190"/>
      <c r="F61" s="191"/>
    </row>
    <row r="62" spans="1:6" x14ac:dyDescent="0.3">
      <c r="A62" s="145" t="s">
        <v>77</v>
      </c>
      <c r="B62" s="146"/>
      <c r="C62" s="146"/>
      <c r="D62" s="146"/>
      <c r="E62" s="146"/>
      <c r="F62" s="147"/>
    </row>
    <row r="63" spans="1:6" x14ac:dyDescent="0.3">
      <c r="A63" s="148" t="s">
        <v>85</v>
      </c>
      <c r="B63" s="190"/>
      <c r="C63" s="190"/>
      <c r="D63" s="190"/>
      <c r="E63" s="190"/>
      <c r="F63" s="191"/>
    </row>
    <row r="64" spans="1:6" x14ac:dyDescent="0.3">
      <c r="A64" s="148" t="s">
        <v>86</v>
      </c>
      <c r="B64" s="190"/>
      <c r="C64" s="190"/>
      <c r="D64" s="190"/>
      <c r="E64" s="190"/>
      <c r="F64" s="191"/>
    </row>
    <row r="65" spans="1:6" ht="14.5" thickBot="1" x14ac:dyDescent="0.35">
      <c r="A65" s="248" t="s">
        <v>87</v>
      </c>
      <c r="B65" s="249"/>
      <c r="C65" s="249"/>
      <c r="D65" s="249"/>
      <c r="E65" s="249"/>
      <c r="F65" s="250"/>
    </row>
    <row r="66" spans="1:6" ht="20.149999999999999" customHeight="1" x14ac:dyDescent="0.3">
      <c r="A66" s="239" t="s">
        <v>21</v>
      </c>
      <c r="B66" s="240"/>
      <c r="C66" s="240"/>
      <c r="D66" s="240"/>
      <c r="E66" s="240"/>
      <c r="F66" s="241"/>
    </row>
    <row r="67" spans="1:6" x14ac:dyDescent="0.3">
      <c r="A67" s="157"/>
      <c r="B67" s="158"/>
      <c r="C67" s="158"/>
      <c r="D67" s="158"/>
      <c r="E67" s="158"/>
      <c r="F67" s="159"/>
    </row>
    <row r="68" spans="1:6" x14ac:dyDescent="0.3">
      <c r="A68" s="160"/>
      <c r="B68" s="161"/>
      <c r="C68" s="161"/>
      <c r="D68" s="161"/>
      <c r="E68" s="161"/>
      <c r="F68" s="162"/>
    </row>
    <row r="69" spans="1:6" x14ac:dyDescent="0.3">
      <c r="A69" s="160"/>
      <c r="B69" s="161"/>
      <c r="C69" s="161"/>
      <c r="D69" s="161"/>
      <c r="E69" s="161"/>
      <c r="F69" s="162"/>
    </row>
    <row r="70" spans="1:6" ht="14.5" thickBot="1" x14ac:dyDescent="0.35">
      <c r="A70" s="235"/>
      <c r="B70" s="164"/>
      <c r="C70" s="164"/>
      <c r="D70" s="164"/>
      <c r="E70" s="164"/>
      <c r="F70" s="165"/>
    </row>
    <row r="71" spans="1:6" x14ac:dyDescent="0.3">
      <c r="A71" s="242"/>
      <c r="B71" s="242"/>
      <c r="C71" s="242"/>
      <c r="D71" s="242"/>
      <c r="E71" s="242"/>
      <c r="F71" s="242"/>
    </row>
    <row r="72" spans="1:6" s="102" customFormat="1" ht="20.149999999999999" customHeight="1" thickBot="1" x14ac:dyDescent="0.4">
      <c r="A72" s="104" t="s">
        <v>101</v>
      </c>
      <c r="B72" s="105"/>
      <c r="C72" s="105"/>
      <c r="D72" s="105"/>
      <c r="E72" s="105"/>
      <c r="F72" s="105"/>
    </row>
    <row r="73" spans="1:6" ht="33.75" customHeight="1" x14ac:dyDescent="0.3">
      <c r="A73" s="182" t="s">
        <v>128</v>
      </c>
      <c r="B73" s="183"/>
      <c r="C73" s="183"/>
      <c r="D73" s="183"/>
      <c r="E73" s="183"/>
      <c r="F73" s="184"/>
    </row>
    <row r="74" spans="1:6" x14ac:dyDescent="0.3">
      <c r="A74" s="185" t="s">
        <v>92</v>
      </c>
      <c r="B74" s="186"/>
      <c r="C74" s="186"/>
      <c r="D74" s="186"/>
      <c r="E74" s="186"/>
      <c r="F74" s="187"/>
    </row>
    <row r="75" spans="1:6" x14ac:dyDescent="0.3">
      <c r="A75" s="148" t="s">
        <v>85</v>
      </c>
      <c r="B75" s="190"/>
      <c r="C75" s="190"/>
      <c r="D75" s="190"/>
      <c r="E75" s="190"/>
      <c r="F75" s="191"/>
    </row>
    <row r="76" spans="1:6" x14ac:dyDescent="0.3">
      <c r="A76" s="148" t="s">
        <v>86</v>
      </c>
      <c r="B76" s="190"/>
      <c r="C76" s="190"/>
      <c r="D76" s="190"/>
      <c r="E76" s="190"/>
      <c r="F76" s="191"/>
    </row>
    <row r="77" spans="1:6" x14ac:dyDescent="0.3">
      <c r="A77" s="148" t="s">
        <v>87</v>
      </c>
      <c r="B77" s="190"/>
      <c r="C77" s="190"/>
      <c r="D77" s="190"/>
      <c r="E77" s="190"/>
      <c r="F77" s="191"/>
    </row>
    <row r="78" spans="1:6" x14ac:dyDescent="0.3">
      <c r="A78" s="145" t="s">
        <v>77</v>
      </c>
      <c r="B78" s="146"/>
      <c r="C78" s="146"/>
      <c r="D78" s="146"/>
      <c r="E78" s="146"/>
      <c r="F78" s="147"/>
    </row>
    <row r="79" spans="1:6" x14ac:dyDescent="0.3">
      <c r="A79" s="148" t="s">
        <v>85</v>
      </c>
      <c r="B79" s="190"/>
      <c r="C79" s="190"/>
      <c r="D79" s="190"/>
      <c r="E79" s="190"/>
      <c r="F79" s="191"/>
    </row>
    <row r="80" spans="1:6" x14ac:dyDescent="0.3">
      <c r="A80" s="148" t="s">
        <v>86</v>
      </c>
      <c r="B80" s="190"/>
      <c r="C80" s="190"/>
      <c r="D80" s="190"/>
      <c r="E80" s="190"/>
      <c r="F80" s="191"/>
    </row>
    <row r="81" spans="1:6" x14ac:dyDescent="0.3">
      <c r="A81" s="148" t="s">
        <v>87</v>
      </c>
      <c r="B81" s="190"/>
      <c r="C81" s="190"/>
      <c r="D81" s="190"/>
      <c r="E81" s="190"/>
      <c r="F81" s="191"/>
    </row>
    <row r="82" spans="1:6" x14ac:dyDescent="0.3">
      <c r="A82" s="145" t="s">
        <v>77</v>
      </c>
      <c r="B82" s="146"/>
      <c r="C82" s="146"/>
      <c r="D82" s="146"/>
      <c r="E82" s="146"/>
      <c r="F82" s="147"/>
    </row>
    <row r="83" spans="1:6" x14ac:dyDescent="0.3">
      <c r="A83" s="148" t="s">
        <v>85</v>
      </c>
      <c r="B83" s="190"/>
      <c r="C83" s="190"/>
      <c r="D83" s="190"/>
      <c r="E83" s="190"/>
      <c r="F83" s="191"/>
    </row>
    <row r="84" spans="1:6" x14ac:dyDescent="0.3">
      <c r="A84" s="148" t="s">
        <v>86</v>
      </c>
      <c r="B84" s="190"/>
      <c r="C84" s="190"/>
      <c r="D84" s="190"/>
      <c r="E84" s="190"/>
      <c r="F84" s="191"/>
    </row>
    <row r="85" spans="1:6" x14ac:dyDescent="0.3">
      <c r="A85" s="148" t="s">
        <v>87</v>
      </c>
      <c r="B85" s="190"/>
      <c r="C85" s="190"/>
      <c r="D85" s="190"/>
      <c r="E85" s="190"/>
      <c r="F85" s="191"/>
    </row>
    <row r="86" spans="1:6" x14ac:dyDescent="0.3">
      <c r="A86" s="145" t="s">
        <v>77</v>
      </c>
      <c r="B86" s="146"/>
      <c r="C86" s="146"/>
      <c r="D86" s="146"/>
      <c r="E86" s="146"/>
      <c r="F86" s="147"/>
    </row>
    <row r="87" spans="1:6" x14ac:dyDescent="0.3">
      <c r="A87" s="148" t="s">
        <v>85</v>
      </c>
      <c r="B87" s="190"/>
      <c r="C87" s="190"/>
      <c r="D87" s="190"/>
      <c r="E87" s="190"/>
      <c r="F87" s="191"/>
    </row>
    <row r="88" spans="1:6" x14ac:dyDescent="0.3">
      <c r="A88" s="148" t="s">
        <v>86</v>
      </c>
      <c r="B88" s="190"/>
      <c r="C88" s="190"/>
      <c r="D88" s="190"/>
      <c r="E88" s="190"/>
      <c r="F88" s="191"/>
    </row>
    <row r="89" spans="1:6" ht="14.5" thickBot="1" x14ac:dyDescent="0.35">
      <c r="A89" s="248" t="s">
        <v>87</v>
      </c>
      <c r="B89" s="249"/>
      <c r="C89" s="249"/>
      <c r="D89" s="249"/>
      <c r="E89" s="249"/>
      <c r="F89" s="250"/>
    </row>
    <row r="90" spans="1:6" ht="20.149999999999999" customHeight="1" x14ac:dyDescent="0.3">
      <c r="A90" s="167" t="s">
        <v>50</v>
      </c>
      <c r="B90" s="168"/>
      <c r="C90" s="168"/>
      <c r="D90" s="168"/>
      <c r="E90" s="168"/>
      <c r="F90" s="169"/>
    </row>
    <row r="91" spans="1:6" x14ac:dyDescent="0.3">
      <c r="A91" s="157"/>
      <c r="B91" s="158"/>
      <c r="C91" s="158"/>
      <c r="D91" s="158"/>
      <c r="E91" s="158"/>
      <c r="F91" s="159"/>
    </row>
    <row r="92" spans="1:6" x14ac:dyDescent="0.3">
      <c r="A92" s="160"/>
      <c r="B92" s="161"/>
      <c r="C92" s="161"/>
      <c r="D92" s="161"/>
      <c r="E92" s="161"/>
      <c r="F92" s="162"/>
    </row>
    <row r="93" spans="1:6" x14ac:dyDescent="0.3">
      <c r="A93" s="160"/>
      <c r="B93" s="161"/>
      <c r="C93" s="161"/>
      <c r="D93" s="161"/>
      <c r="E93" s="161"/>
      <c r="F93" s="162"/>
    </row>
    <row r="94" spans="1:6" ht="14.5" thickBot="1" x14ac:dyDescent="0.35">
      <c r="A94" s="235"/>
      <c r="B94" s="164"/>
      <c r="C94" s="164"/>
      <c r="D94" s="164"/>
      <c r="E94" s="164"/>
      <c r="F94" s="165"/>
    </row>
    <row r="95" spans="1:6" x14ac:dyDescent="0.3">
      <c r="A95" s="242"/>
      <c r="B95" s="242"/>
      <c r="C95" s="242"/>
      <c r="D95" s="242"/>
      <c r="E95" s="242"/>
      <c r="F95" s="242"/>
    </row>
    <row r="96" spans="1:6" s="102" customFormat="1" ht="20.149999999999999" customHeight="1" thickBot="1" x14ac:dyDescent="0.4">
      <c r="A96" s="188" t="s">
        <v>104</v>
      </c>
      <c r="B96" s="188"/>
      <c r="C96" s="188"/>
      <c r="D96" s="188"/>
      <c r="E96" s="188"/>
      <c r="F96" s="188"/>
    </row>
    <row r="97" spans="1:6" ht="29.15" customHeight="1" x14ac:dyDescent="0.3">
      <c r="A97" s="151" t="s">
        <v>145</v>
      </c>
      <c r="B97" s="152"/>
      <c r="C97" s="152"/>
      <c r="D97" s="152"/>
      <c r="E97" s="152"/>
      <c r="F97" s="153"/>
    </row>
    <row r="98" spans="1:6" ht="18.75" customHeight="1" x14ac:dyDescent="0.3">
      <c r="A98" s="154"/>
      <c r="B98" s="155"/>
      <c r="C98" s="155"/>
      <c r="D98" s="155"/>
      <c r="E98" s="155"/>
      <c r="F98" s="156"/>
    </row>
    <row r="99" spans="1:6" x14ac:dyDescent="0.3">
      <c r="A99" s="246" t="s">
        <v>85</v>
      </c>
      <c r="B99" s="233"/>
      <c r="C99" s="233"/>
      <c r="D99" s="233"/>
      <c r="E99" s="233"/>
      <c r="F99" s="234"/>
    </row>
    <row r="100" spans="1:6" x14ac:dyDescent="0.3">
      <c r="A100" s="247" t="s">
        <v>86</v>
      </c>
      <c r="B100" s="244"/>
      <c r="C100" s="244"/>
      <c r="D100" s="244"/>
      <c r="E100" s="244"/>
      <c r="F100" s="245"/>
    </row>
    <row r="101" spans="1:6" x14ac:dyDescent="0.3">
      <c r="A101" s="247" t="s">
        <v>87</v>
      </c>
      <c r="B101" s="244"/>
      <c r="C101" s="244"/>
      <c r="D101" s="244"/>
      <c r="E101" s="244"/>
      <c r="F101" s="245"/>
    </row>
    <row r="102" spans="1:6" x14ac:dyDescent="0.3">
      <c r="A102" s="145" t="s">
        <v>77</v>
      </c>
      <c r="B102" s="146"/>
      <c r="C102" s="146"/>
      <c r="D102" s="146"/>
      <c r="E102" s="146"/>
      <c r="F102" s="147"/>
    </row>
    <row r="103" spans="1:6" x14ac:dyDescent="0.3">
      <c r="A103" s="243" t="s">
        <v>85</v>
      </c>
      <c r="B103" s="244"/>
      <c r="C103" s="244"/>
      <c r="D103" s="244"/>
      <c r="E103" s="244"/>
      <c r="F103" s="245"/>
    </row>
    <row r="104" spans="1:6" x14ac:dyDescent="0.3">
      <c r="A104" s="243" t="s">
        <v>86</v>
      </c>
      <c r="B104" s="244"/>
      <c r="C104" s="244"/>
      <c r="D104" s="244"/>
      <c r="E104" s="244"/>
      <c r="F104" s="245"/>
    </row>
    <row r="105" spans="1:6" x14ac:dyDescent="0.3">
      <c r="A105" s="243" t="s">
        <v>87</v>
      </c>
      <c r="B105" s="244"/>
      <c r="C105" s="244"/>
      <c r="D105" s="244"/>
      <c r="E105" s="244"/>
      <c r="F105" s="245"/>
    </row>
    <row r="106" spans="1:6" x14ac:dyDescent="0.3">
      <c r="A106" s="145" t="s">
        <v>77</v>
      </c>
      <c r="B106" s="146"/>
      <c r="C106" s="146"/>
      <c r="D106" s="146"/>
      <c r="E106" s="146"/>
      <c r="F106" s="147"/>
    </row>
    <row r="107" spans="1:6" x14ac:dyDescent="0.3">
      <c r="A107" s="243" t="s">
        <v>85</v>
      </c>
      <c r="B107" s="244"/>
      <c r="C107" s="244"/>
      <c r="D107" s="244"/>
      <c r="E107" s="244"/>
      <c r="F107" s="245"/>
    </row>
    <row r="108" spans="1:6" x14ac:dyDescent="0.3">
      <c r="A108" s="243" t="s">
        <v>86</v>
      </c>
      <c r="B108" s="244"/>
      <c r="C108" s="244"/>
      <c r="D108" s="244"/>
      <c r="E108" s="244"/>
      <c r="F108" s="245"/>
    </row>
    <row r="109" spans="1:6" x14ac:dyDescent="0.3">
      <c r="A109" s="243" t="s">
        <v>87</v>
      </c>
      <c r="B109" s="244"/>
      <c r="C109" s="244"/>
      <c r="D109" s="244"/>
      <c r="E109" s="244"/>
      <c r="F109" s="245"/>
    </row>
    <row r="110" spans="1:6" x14ac:dyDescent="0.3">
      <c r="A110" s="145" t="s">
        <v>77</v>
      </c>
      <c r="B110" s="146"/>
      <c r="C110" s="146"/>
      <c r="D110" s="146"/>
      <c r="E110" s="146"/>
      <c r="F110" s="147"/>
    </row>
    <row r="111" spans="1:6" x14ac:dyDescent="0.3">
      <c r="A111" s="243" t="s">
        <v>85</v>
      </c>
      <c r="B111" s="244"/>
      <c r="C111" s="244"/>
      <c r="D111" s="244"/>
      <c r="E111" s="244"/>
      <c r="F111" s="245"/>
    </row>
    <row r="112" spans="1:6" x14ac:dyDescent="0.3">
      <c r="A112" s="243" t="s">
        <v>86</v>
      </c>
      <c r="B112" s="244"/>
      <c r="C112" s="244"/>
      <c r="D112" s="244"/>
      <c r="E112" s="244"/>
      <c r="F112" s="245"/>
    </row>
    <row r="113" spans="1:6" ht="14.5" thickBot="1" x14ac:dyDescent="0.35">
      <c r="A113" s="236" t="s">
        <v>87</v>
      </c>
      <c r="B113" s="237"/>
      <c r="C113" s="237"/>
      <c r="D113" s="237"/>
      <c r="E113" s="237"/>
      <c r="F113" s="238"/>
    </row>
    <row r="114" spans="1:6" ht="20.149999999999999" customHeight="1" x14ac:dyDescent="0.3">
      <c r="A114" s="239" t="s">
        <v>40</v>
      </c>
      <c r="B114" s="240"/>
      <c r="C114" s="240"/>
      <c r="D114" s="240"/>
      <c r="E114" s="240"/>
      <c r="F114" s="241"/>
    </row>
    <row r="115" spans="1:6" x14ac:dyDescent="0.3">
      <c r="A115" s="157"/>
      <c r="B115" s="158"/>
      <c r="C115" s="158"/>
      <c r="D115" s="158"/>
      <c r="E115" s="158"/>
      <c r="F115" s="159"/>
    </row>
    <row r="116" spans="1:6" x14ac:dyDescent="0.3">
      <c r="A116" s="160"/>
      <c r="B116" s="161"/>
      <c r="C116" s="161"/>
      <c r="D116" s="161"/>
      <c r="E116" s="161"/>
      <c r="F116" s="162"/>
    </row>
    <row r="117" spans="1:6" x14ac:dyDescent="0.3">
      <c r="A117" s="160"/>
      <c r="B117" s="161"/>
      <c r="C117" s="161"/>
      <c r="D117" s="161"/>
      <c r="E117" s="161"/>
      <c r="F117" s="162"/>
    </row>
    <row r="118" spans="1:6" ht="14.5" thickBot="1" x14ac:dyDescent="0.35">
      <c r="A118" s="235"/>
      <c r="B118" s="164"/>
      <c r="C118" s="164"/>
      <c r="D118" s="164"/>
      <c r="E118" s="164"/>
      <c r="F118" s="165"/>
    </row>
  </sheetData>
  <sheetProtection algorithmName="SHA-512" hashValue="J7bLQOVss0yI6i6Gy6VluH0G4QCL+7kfEgSQvXm6/a5bYEkprBKTB5f5xZajUF4tPy7IicS85a48KQC5vWoSLA==" saltValue="YjxeRrmrrg78f7qWp5Ry0A==" spinCount="100000" sheet="1" insertRows="0"/>
  <mergeCells count="84">
    <mergeCell ref="A27:F27"/>
    <mergeCell ref="A28:F28"/>
    <mergeCell ref="A29:F29"/>
    <mergeCell ref="B2:D2"/>
    <mergeCell ref="A6:F9"/>
    <mergeCell ref="A10:F13"/>
    <mergeCell ref="A16:F18"/>
    <mergeCell ref="A19:F22"/>
    <mergeCell ref="A25:F26"/>
    <mergeCell ref="B3:D3"/>
    <mergeCell ref="A30:F30"/>
    <mergeCell ref="A31:F31"/>
    <mergeCell ref="A32:F32"/>
    <mergeCell ref="A34:F34"/>
    <mergeCell ref="A33:F33"/>
    <mergeCell ref="A35:F35"/>
    <mergeCell ref="A36:F36"/>
    <mergeCell ref="A38:F38"/>
    <mergeCell ref="A39:F39"/>
    <mergeCell ref="A37:F37"/>
    <mergeCell ref="A40:F40"/>
    <mergeCell ref="A42:F42"/>
    <mergeCell ref="A47:F47"/>
    <mergeCell ref="A41:F41"/>
    <mergeCell ref="A43:F46"/>
    <mergeCell ref="A49:F49"/>
    <mergeCell ref="A50:F50"/>
    <mergeCell ref="A51:F51"/>
    <mergeCell ref="A52:F52"/>
    <mergeCell ref="A53:F53"/>
    <mergeCell ref="A54:F54"/>
    <mergeCell ref="A55:F55"/>
    <mergeCell ref="A56:F56"/>
    <mergeCell ref="A58:F58"/>
    <mergeCell ref="A57:F57"/>
    <mergeCell ref="A59:F59"/>
    <mergeCell ref="A60:F60"/>
    <mergeCell ref="A62:F62"/>
    <mergeCell ref="A63:F63"/>
    <mergeCell ref="A61:F61"/>
    <mergeCell ref="A64:F64"/>
    <mergeCell ref="A66:F66"/>
    <mergeCell ref="A71:F71"/>
    <mergeCell ref="A65:F65"/>
    <mergeCell ref="A67:F70"/>
    <mergeCell ref="A73:F73"/>
    <mergeCell ref="A74:F74"/>
    <mergeCell ref="A75:F75"/>
    <mergeCell ref="A76:F76"/>
    <mergeCell ref="A77:F77"/>
    <mergeCell ref="A78:F78"/>
    <mergeCell ref="A79:F79"/>
    <mergeCell ref="A80:F80"/>
    <mergeCell ref="A81:F81"/>
    <mergeCell ref="A82:F82"/>
    <mergeCell ref="A83:F83"/>
    <mergeCell ref="A84:F84"/>
    <mergeCell ref="A85:F85"/>
    <mergeCell ref="A86:F86"/>
    <mergeCell ref="A87:F87"/>
    <mergeCell ref="A101:F101"/>
    <mergeCell ref="A102:F102"/>
    <mergeCell ref="A88:F88"/>
    <mergeCell ref="A89:F89"/>
    <mergeCell ref="A90:F90"/>
    <mergeCell ref="A96:F96"/>
    <mergeCell ref="A97:F98"/>
    <mergeCell ref="A91:F94"/>
    <mergeCell ref="A115:F118"/>
    <mergeCell ref="A113:F113"/>
    <mergeCell ref="A114:F114"/>
    <mergeCell ref="A95:F95"/>
    <mergeCell ref="A108:F108"/>
    <mergeCell ref="A109:F109"/>
    <mergeCell ref="A110:F110"/>
    <mergeCell ref="A111:F111"/>
    <mergeCell ref="A112:F112"/>
    <mergeCell ref="A103:F103"/>
    <mergeCell ref="A104:F104"/>
    <mergeCell ref="A105:F105"/>
    <mergeCell ref="A106:F106"/>
    <mergeCell ref="A107:F107"/>
    <mergeCell ref="A99:F99"/>
    <mergeCell ref="A100:F100"/>
  </mergeCells>
  <printOptions horizontalCentered="1"/>
  <pageMargins left="0.2" right="0.19" top="2" bottom="0.75" header="0.3" footer="0.3"/>
  <pageSetup scale="74" orientation="portrait" r:id="rId1"/>
  <headerFooter scaleWithDoc="0">
    <oddHeader xml:space="preserve">&amp;C&amp;"Arial,Bold"&amp;G
Prior Authorization Report
Section II - &amp;A
</oddHeader>
    <oddFooter>&amp;L&amp;"Arial,Regular"&amp;10
Prior Authorization - Report #42&amp;C&amp;"Arial,Regular"&amp;10Rev. v8 2019-10&amp;R&amp;"Arial,Regular"&amp;10&amp;P</oddFooter>
  </headerFooter>
  <rowBreaks count="2" manualBreakCount="2">
    <brk id="46" max="5" man="1"/>
    <brk id="94" max="5"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8"/>
  <sheetViews>
    <sheetView showGridLines="0" zoomScale="85" zoomScaleNormal="85" workbookViewId="0"/>
  </sheetViews>
  <sheetFormatPr defaultColWidth="8.7265625" defaultRowHeight="14" x14ac:dyDescent="0.3"/>
  <cols>
    <col min="1" max="1" width="29.453125" style="109" customWidth="1"/>
    <col min="2" max="6" width="14.81640625" style="109" customWidth="1"/>
    <col min="7" max="16384" width="8.7265625" style="109"/>
  </cols>
  <sheetData>
    <row r="1" spans="1:6" ht="15" customHeight="1" x14ac:dyDescent="0.4">
      <c r="A1" s="2" t="s">
        <v>0</v>
      </c>
      <c r="B1" s="94" t="str">
        <f>IF(Summary!B1="","",Summary!B1)</f>
        <v/>
      </c>
      <c r="C1" s="3" t="s">
        <v>1</v>
      </c>
      <c r="D1" s="95" t="str">
        <f>IF(Summary!D1="","",Summary!D1)</f>
        <v/>
      </c>
      <c r="E1" s="81"/>
    </row>
    <row r="2" spans="1:6" ht="15" customHeight="1" x14ac:dyDescent="0.3">
      <c r="A2" s="2" t="s">
        <v>2</v>
      </c>
      <c r="B2" s="201" t="str">
        <f>IF(Summary!B2="","",Summary!B2)</f>
        <v/>
      </c>
      <c r="C2" s="202" t="str">
        <f>IF(Summary!C2="","",Summary!C2)</f>
        <v/>
      </c>
      <c r="D2" s="203" t="str">
        <f>IF(Summary!D2="","",Summary!D2)</f>
        <v/>
      </c>
    </row>
    <row r="3" spans="1:6" ht="15" customHeight="1" x14ac:dyDescent="0.3">
      <c r="A3" s="2" t="s">
        <v>3</v>
      </c>
      <c r="B3" s="204" t="str">
        <f>IF(Summary!B3="","",Summary!B3)</f>
        <v/>
      </c>
      <c r="C3" s="205" t="str">
        <f>IF(Summary!C3="","",Summary!C3)</f>
        <v/>
      </c>
      <c r="D3" s="206" t="str">
        <f>IF(Summary!D3="","",Summary!D3)</f>
        <v/>
      </c>
    </row>
    <row r="5" spans="1:6" s="111" customFormat="1" ht="20.149999999999999" customHeight="1" thickBot="1" x14ac:dyDescent="0.4">
      <c r="A5" s="110" t="s">
        <v>100</v>
      </c>
    </row>
    <row r="6" spans="1:6" x14ac:dyDescent="0.3">
      <c r="A6" s="287" t="s">
        <v>142</v>
      </c>
      <c r="B6" s="263"/>
      <c r="C6" s="263"/>
      <c r="D6" s="263"/>
      <c r="E6" s="263"/>
      <c r="F6" s="264"/>
    </row>
    <row r="7" spans="1:6" x14ac:dyDescent="0.3">
      <c r="A7" s="288"/>
      <c r="B7" s="289"/>
      <c r="C7" s="289"/>
      <c r="D7" s="289"/>
      <c r="E7" s="289"/>
      <c r="F7" s="290"/>
    </row>
    <row r="8" spans="1:6" x14ac:dyDescent="0.3">
      <c r="A8" s="288"/>
      <c r="B8" s="289"/>
      <c r="C8" s="289"/>
      <c r="D8" s="289"/>
      <c r="E8" s="289"/>
      <c r="F8" s="290"/>
    </row>
    <row r="9" spans="1:6" ht="32.25" customHeight="1" x14ac:dyDescent="0.3">
      <c r="A9" s="265"/>
      <c r="B9" s="266"/>
      <c r="C9" s="266"/>
      <c r="D9" s="266"/>
      <c r="E9" s="266"/>
      <c r="F9" s="267"/>
    </row>
    <row r="10" spans="1:6" x14ac:dyDescent="0.3">
      <c r="A10" s="211"/>
      <c r="B10" s="212"/>
      <c r="C10" s="212"/>
      <c r="D10" s="212"/>
      <c r="E10" s="212"/>
      <c r="F10" s="213"/>
    </row>
    <row r="11" spans="1:6" x14ac:dyDescent="0.3">
      <c r="A11" s="214"/>
      <c r="B11" s="215"/>
      <c r="C11" s="215"/>
      <c r="D11" s="215"/>
      <c r="E11" s="215"/>
      <c r="F11" s="216"/>
    </row>
    <row r="12" spans="1:6" x14ac:dyDescent="0.3">
      <c r="A12" s="214"/>
      <c r="B12" s="215"/>
      <c r="C12" s="215"/>
      <c r="D12" s="215"/>
      <c r="E12" s="215"/>
      <c r="F12" s="216"/>
    </row>
    <row r="13" spans="1:6" ht="14.5" thickBot="1" x14ac:dyDescent="0.35">
      <c r="A13" s="217"/>
      <c r="B13" s="218"/>
      <c r="C13" s="218"/>
      <c r="D13" s="218"/>
      <c r="E13" s="218"/>
      <c r="F13" s="219"/>
    </row>
    <row r="14" spans="1:6" x14ac:dyDescent="0.3">
      <c r="A14" s="112"/>
      <c r="B14" s="112"/>
      <c r="C14" s="112"/>
      <c r="D14" s="112"/>
      <c r="E14" s="112"/>
      <c r="F14" s="112"/>
    </row>
    <row r="15" spans="1:6" ht="20.25" customHeight="1" thickBot="1" x14ac:dyDescent="0.35">
      <c r="A15" s="110" t="s">
        <v>100</v>
      </c>
      <c r="B15" s="112"/>
      <c r="C15" s="112"/>
      <c r="D15" s="112"/>
      <c r="E15" s="112"/>
      <c r="F15" s="112"/>
    </row>
    <row r="16" spans="1:6" x14ac:dyDescent="0.3">
      <c r="A16" s="291" t="s">
        <v>143</v>
      </c>
      <c r="B16" s="292"/>
      <c r="C16" s="292"/>
      <c r="D16" s="292"/>
      <c r="E16" s="292"/>
      <c r="F16" s="293"/>
    </row>
    <row r="17" spans="1:6" x14ac:dyDescent="0.3">
      <c r="A17" s="294"/>
      <c r="B17" s="295"/>
      <c r="C17" s="295"/>
      <c r="D17" s="295"/>
      <c r="E17" s="295"/>
      <c r="F17" s="296"/>
    </row>
    <row r="18" spans="1:6" ht="31.5" customHeight="1" x14ac:dyDescent="0.3">
      <c r="A18" s="294"/>
      <c r="B18" s="295"/>
      <c r="C18" s="295"/>
      <c r="D18" s="295"/>
      <c r="E18" s="295"/>
      <c r="F18" s="296"/>
    </row>
    <row r="19" spans="1:6" x14ac:dyDescent="0.3">
      <c r="A19" s="226"/>
      <c r="B19" s="227"/>
      <c r="C19" s="227"/>
      <c r="D19" s="227"/>
      <c r="E19" s="227"/>
      <c r="F19" s="228"/>
    </row>
    <row r="20" spans="1:6" x14ac:dyDescent="0.3">
      <c r="A20" s="226"/>
      <c r="B20" s="227"/>
      <c r="C20" s="227"/>
      <c r="D20" s="227"/>
      <c r="E20" s="227"/>
      <c r="F20" s="228"/>
    </row>
    <row r="21" spans="1:6" x14ac:dyDescent="0.3">
      <c r="A21" s="226"/>
      <c r="B21" s="227"/>
      <c r="C21" s="227"/>
      <c r="D21" s="227"/>
      <c r="E21" s="227"/>
      <c r="F21" s="228"/>
    </row>
    <row r="22" spans="1:6" ht="14.5" thickBot="1" x14ac:dyDescent="0.35">
      <c r="A22" s="229"/>
      <c r="B22" s="230"/>
      <c r="C22" s="230"/>
      <c r="D22" s="230"/>
      <c r="E22" s="230"/>
      <c r="F22" s="231"/>
    </row>
    <row r="23" spans="1:6" x14ac:dyDescent="0.3">
      <c r="A23" s="113"/>
      <c r="B23" s="113"/>
      <c r="C23" s="113"/>
      <c r="D23" s="113"/>
      <c r="E23" s="113"/>
      <c r="F23" s="113"/>
    </row>
    <row r="24" spans="1:6" s="111" customFormat="1" ht="20.149999999999999" customHeight="1" thickBot="1" x14ac:dyDescent="0.4">
      <c r="A24" s="114" t="s">
        <v>101</v>
      </c>
      <c r="B24" s="115"/>
      <c r="C24" s="115"/>
      <c r="D24" s="115"/>
      <c r="E24" s="115"/>
      <c r="F24" s="115"/>
    </row>
    <row r="25" spans="1:6" ht="29.15" customHeight="1" x14ac:dyDescent="0.3">
      <c r="A25" s="262" t="s">
        <v>136</v>
      </c>
      <c r="B25" s="263"/>
      <c r="C25" s="263"/>
      <c r="D25" s="263"/>
      <c r="E25" s="263"/>
      <c r="F25" s="264"/>
    </row>
    <row r="26" spans="1:6" ht="18.75" customHeight="1" x14ac:dyDescent="0.3">
      <c r="A26" s="265"/>
      <c r="B26" s="266"/>
      <c r="C26" s="266"/>
      <c r="D26" s="266"/>
      <c r="E26" s="266"/>
      <c r="F26" s="267"/>
    </row>
    <row r="27" spans="1:6" x14ac:dyDescent="0.3">
      <c r="A27" s="251" t="s">
        <v>85</v>
      </c>
      <c r="B27" s="285"/>
      <c r="C27" s="285"/>
      <c r="D27" s="285"/>
      <c r="E27" s="285"/>
      <c r="F27" s="286"/>
    </row>
    <row r="28" spans="1:6" x14ac:dyDescent="0.3">
      <c r="A28" s="148" t="s">
        <v>86</v>
      </c>
      <c r="B28" s="149"/>
      <c r="C28" s="149"/>
      <c r="D28" s="149"/>
      <c r="E28" s="149"/>
      <c r="F28" s="150"/>
    </row>
    <row r="29" spans="1:6" x14ac:dyDescent="0.3">
      <c r="A29" s="148" t="s">
        <v>87</v>
      </c>
      <c r="B29" s="149"/>
      <c r="C29" s="149"/>
      <c r="D29" s="149"/>
      <c r="E29" s="149"/>
      <c r="F29" s="150"/>
    </row>
    <row r="30" spans="1:6" x14ac:dyDescent="0.3">
      <c r="A30" s="145" t="s">
        <v>77</v>
      </c>
      <c r="B30" s="146"/>
      <c r="C30" s="146"/>
      <c r="D30" s="146"/>
      <c r="E30" s="146"/>
      <c r="F30" s="147"/>
    </row>
    <row r="31" spans="1:6" x14ac:dyDescent="0.3">
      <c r="A31" s="148" t="s">
        <v>85</v>
      </c>
      <c r="B31" s="149"/>
      <c r="C31" s="149"/>
      <c r="D31" s="149"/>
      <c r="E31" s="149"/>
      <c r="F31" s="150"/>
    </row>
    <row r="32" spans="1:6" x14ac:dyDescent="0.3">
      <c r="A32" s="148" t="s">
        <v>86</v>
      </c>
      <c r="B32" s="149"/>
      <c r="C32" s="149"/>
      <c r="D32" s="149"/>
      <c r="E32" s="149"/>
      <c r="F32" s="150"/>
    </row>
    <row r="33" spans="1:6" x14ac:dyDescent="0.3">
      <c r="A33" s="148" t="s">
        <v>87</v>
      </c>
      <c r="B33" s="149"/>
      <c r="C33" s="149"/>
      <c r="D33" s="149"/>
      <c r="E33" s="149"/>
      <c r="F33" s="150"/>
    </row>
    <row r="34" spans="1:6" x14ac:dyDescent="0.3">
      <c r="A34" s="145" t="s">
        <v>77</v>
      </c>
      <c r="B34" s="146"/>
      <c r="C34" s="146"/>
      <c r="D34" s="146"/>
      <c r="E34" s="146"/>
      <c r="F34" s="147"/>
    </row>
    <row r="35" spans="1:6" x14ac:dyDescent="0.3">
      <c r="A35" s="148" t="s">
        <v>85</v>
      </c>
      <c r="B35" s="149"/>
      <c r="C35" s="149"/>
      <c r="D35" s="149"/>
      <c r="E35" s="149"/>
      <c r="F35" s="150"/>
    </row>
    <row r="36" spans="1:6" x14ac:dyDescent="0.3">
      <c r="A36" s="148" t="s">
        <v>86</v>
      </c>
      <c r="B36" s="149"/>
      <c r="C36" s="149"/>
      <c r="D36" s="149"/>
      <c r="E36" s="149"/>
      <c r="F36" s="150"/>
    </row>
    <row r="37" spans="1:6" x14ac:dyDescent="0.3">
      <c r="A37" s="148" t="s">
        <v>87</v>
      </c>
      <c r="B37" s="149"/>
      <c r="C37" s="149"/>
      <c r="D37" s="149"/>
      <c r="E37" s="149"/>
      <c r="F37" s="150"/>
    </row>
    <row r="38" spans="1:6" x14ac:dyDescent="0.3">
      <c r="A38" s="145" t="s">
        <v>77</v>
      </c>
      <c r="B38" s="146"/>
      <c r="C38" s="146"/>
      <c r="D38" s="146"/>
      <c r="E38" s="146"/>
      <c r="F38" s="147"/>
    </row>
    <row r="39" spans="1:6" x14ac:dyDescent="0.3">
      <c r="A39" s="148" t="s">
        <v>85</v>
      </c>
      <c r="B39" s="149"/>
      <c r="C39" s="149"/>
      <c r="D39" s="149"/>
      <c r="E39" s="149"/>
      <c r="F39" s="150"/>
    </row>
    <row r="40" spans="1:6" x14ac:dyDescent="0.3">
      <c r="A40" s="148" t="s">
        <v>86</v>
      </c>
      <c r="B40" s="149"/>
      <c r="C40" s="149"/>
      <c r="D40" s="149"/>
      <c r="E40" s="149"/>
      <c r="F40" s="150"/>
    </row>
    <row r="41" spans="1:6" ht="14.5" thickBot="1" x14ac:dyDescent="0.35">
      <c r="A41" s="175" t="s">
        <v>87</v>
      </c>
      <c r="B41" s="176"/>
      <c r="C41" s="176"/>
      <c r="D41" s="176"/>
      <c r="E41" s="176"/>
      <c r="F41" s="177"/>
    </row>
    <row r="42" spans="1:6" ht="18" customHeight="1" x14ac:dyDescent="0.3">
      <c r="A42" s="268" t="s">
        <v>22</v>
      </c>
      <c r="B42" s="269"/>
      <c r="C42" s="269"/>
      <c r="D42" s="269"/>
      <c r="E42" s="269"/>
      <c r="F42" s="270"/>
    </row>
    <row r="43" spans="1:6" x14ac:dyDescent="0.3">
      <c r="A43" s="157"/>
      <c r="B43" s="158"/>
      <c r="C43" s="158"/>
      <c r="D43" s="158"/>
      <c r="E43" s="158"/>
      <c r="F43" s="159"/>
    </row>
    <row r="44" spans="1:6" x14ac:dyDescent="0.3">
      <c r="A44" s="160"/>
      <c r="B44" s="161"/>
      <c r="C44" s="161"/>
      <c r="D44" s="161"/>
      <c r="E44" s="161"/>
      <c r="F44" s="162"/>
    </row>
    <row r="45" spans="1:6" x14ac:dyDescent="0.3">
      <c r="A45" s="160"/>
      <c r="B45" s="161"/>
      <c r="C45" s="161"/>
      <c r="D45" s="161"/>
      <c r="E45" s="161"/>
      <c r="F45" s="162"/>
    </row>
    <row r="46" spans="1:6" ht="14.5" thickBot="1" x14ac:dyDescent="0.35">
      <c r="A46" s="163"/>
      <c r="B46" s="164"/>
      <c r="C46" s="164"/>
      <c r="D46" s="164"/>
      <c r="E46" s="164"/>
      <c r="F46" s="165"/>
    </row>
    <row r="47" spans="1:6" ht="14.15" customHeight="1" x14ac:dyDescent="0.3">
      <c r="A47" s="271"/>
      <c r="B47" s="271"/>
      <c r="C47" s="271"/>
      <c r="D47" s="271"/>
      <c r="E47" s="271"/>
      <c r="F47" s="271"/>
    </row>
    <row r="48" spans="1:6" s="111" customFormat="1" ht="20.149999999999999" customHeight="1" thickBot="1" x14ac:dyDescent="0.4">
      <c r="A48" s="114" t="s">
        <v>101</v>
      </c>
    </row>
    <row r="49" spans="1:6" ht="31.5" customHeight="1" x14ac:dyDescent="0.3">
      <c r="A49" s="282" t="s">
        <v>103</v>
      </c>
      <c r="B49" s="283"/>
      <c r="C49" s="283"/>
      <c r="D49" s="283"/>
      <c r="E49" s="283"/>
      <c r="F49" s="284"/>
    </row>
    <row r="50" spans="1:6" x14ac:dyDescent="0.3">
      <c r="A50" s="185" t="s">
        <v>92</v>
      </c>
      <c r="B50" s="186"/>
      <c r="C50" s="186"/>
      <c r="D50" s="186"/>
      <c r="E50" s="186"/>
      <c r="F50" s="187"/>
    </row>
    <row r="51" spans="1:6" x14ac:dyDescent="0.3">
      <c r="A51" s="148" t="s">
        <v>85</v>
      </c>
      <c r="B51" s="149"/>
      <c r="C51" s="149"/>
      <c r="D51" s="149"/>
      <c r="E51" s="149"/>
      <c r="F51" s="150"/>
    </row>
    <row r="52" spans="1:6" x14ac:dyDescent="0.3">
      <c r="A52" s="148" t="s">
        <v>86</v>
      </c>
      <c r="B52" s="149"/>
      <c r="C52" s="149"/>
      <c r="D52" s="149"/>
      <c r="E52" s="149"/>
      <c r="F52" s="150"/>
    </row>
    <row r="53" spans="1:6" x14ac:dyDescent="0.3">
      <c r="A53" s="148" t="s">
        <v>87</v>
      </c>
      <c r="B53" s="149"/>
      <c r="C53" s="149"/>
      <c r="D53" s="149"/>
      <c r="E53" s="149"/>
      <c r="F53" s="150"/>
    </row>
    <row r="54" spans="1:6" x14ac:dyDescent="0.3">
      <c r="A54" s="145" t="s">
        <v>77</v>
      </c>
      <c r="B54" s="146"/>
      <c r="C54" s="146"/>
      <c r="D54" s="146"/>
      <c r="E54" s="146"/>
      <c r="F54" s="147"/>
    </row>
    <row r="55" spans="1:6" x14ac:dyDescent="0.3">
      <c r="A55" s="148" t="s">
        <v>85</v>
      </c>
      <c r="B55" s="149"/>
      <c r="C55" s="149"/>
      <c r="D55" s="149"/>
      <c r="E55" s="149"/>
      <c r="F55" s="150"/>
    </row>
    <row r="56" spans="1:6" x14ac:dyDescent="0.3">
      <c r="A56" s="148" t="s">
        <v>86</v>
      </c>
      <c r="B56" s="149"/>
      <c r="C56" s="149"/>
      <c r="D56" s="149"/>
      <c r="E56" s="149"/>
      <c r="F56" s="150"/>
    </row>
    <row r="57" spans="1:6" x14ac:dyDescent="0.3">
      <c r="A57" s="148" t="s">
        <v>87</v>
      </c>
      <c r="B57" s="149"/>
      <c r="C57" s="149"/>
      <c r="D57" s="149"/>
      <c r="E57" s="149"/>
      <c r="F57" s="150"/>
    </row>
    <row r="58" spans="1:6" x14ac:dyDescent="0.3">
      <c r="A58" s="145" t="s">
        <v>77</v>
      </c>
      <c r="B58" s="146"/>
      <c r="C58" s="146"/>
      <c r="D58" s="146"/>
      <c r="E58" s="146"/>
      <c r="F58" s="147"/>
    </row>
    <row r="59" spans="1:6" x14ac:dyDescent="0.3">
      <c r="A59" s="148" t="s">
        <v>85</v>
      </c>
      <c r="B59" s="149"/>
      <c r="C59" s="149"/>
      <c r="D59" s="149"/>
      <c r="E59" s="149"/>
      <c r="F59" s="150"/>
    </row>
    <row r="60" spans="1:6" x14ac:dyDescent="0.3">
      <c r="A60" s="148" t="s">
        <v>86</v>
      </c>
      <c r="B60" s="149"/>
      <c r="C60" s="149"/>
      <c r="D60" s="149"/>
      <c r="E60" s="149"/>
      <c r="F60" s="150"/>
    </row>
    <row r="61" spans="1:6" x14ac:dyDescent="0.3">
      <c r="A61" s="148" t="s">
        <v>87</v>
      </c>
      <c r="B61" s="149"/>
      <c r="C61" s="149"/>
      <c r="D61" s="149"/>
      <c r="E61" s="149"/>
      <c r="F61" s="150"/>
    </row>
    <row r="62" spans="1:6" x14ac:dyDescent="0.3">
      <c r="A62" s="145" t="s">
        <v>77</v>
      </c>
      <c r="B62" s="146"/>
      <c r="C62" s="146"/>
      <c r="D62" s="146"/>
      <c r="E62" s="146"/>
      <c r="F62" s="147"/>
    </row>
    <row r="63" spans="1:6" x14ac:dyDescent="0.3">
      <c r="A63" s="148" t="s">
        <v>85</v>
      </c>
      <c r="B63" s="149"/>
      <c r="C63" s="149"/>
      <c r="D63" s="149"/>
      <c r="E63" s="149"/>
      <c r="F63" s="150"/>
    </row>
    <row r="64" spans="1:6" x14ac:dyDescent="0.3">
      <c r="A64" s="148" t="s">
        <v>86</v>
      </c>
      <c r="B64" s="149"/>
      <c r="C64" s="149"/>
      <c r="D64" s="149"/>
      <c r="E64" s="149"/>
      <c r="F64" s="150"/>
    </row>
    <row r="65" spans="1:6" ht="14.5" thickBot="1" x14ac:dyDescent="0.35">
      <c r="A65" s="175" t="s">
        <v>87</v>
      </c>
      <c r="B65" s="176"/>
      <c r="C65" s="176"/>
      <c r="D65" s="176"/>
      <c r="E65" s="176"/>
      <c r="F65" s="177"/>
    </row>
    <row r="66" spans="1:6" ht="17.25" customHeight="1" x14ac:dyDescent="0.3">
      <c r="A66" s="268" t="s">
        <v>21</v>
      </c>
      <c r="B66" s="269"/>
      <c r="C66" s="269"/>
      <c r="D66" s="269"/>
      <c r="E66" s="269"/>
      <c r="F66" s="270"/>
    </row>
    <row r="67" spans="1:6" x14ac:dyDescent="0.3">
      <c r="A67" s="157"/>
      <c r="B67" s="158"/>
      <c r="C67" s="158"/>
      <c r="D67" s="158"/>
      <c r="E67" s="158"/>
      <c r="F67" s="159"/>
    </row>
    <row r="68" spans="1:6" x14ac:dyDescent="0.3">
      <c r="A68" s="160"/>
      <c r="B68" s="166"/>
      <c r="C68" s="166"/>
      <c r="D68" s="166"/>
      <c r="E68" s="166"/>
      <c r="F68" s="162"/>
    </row>
    <row r="69" spans="1:6" x14ac:dyDescent="0.3">
      <c r="A69" s="160"/>
      <c r="B69" s="166"/>
      <c r="C69" s="166"/>
      <c r="D69" s="166"/>
      <c r="E69" s="166"/>
      <c r="F69" s="162"/>
    </row>
    <row r="70" spans="1:6" ht="14.5" thickBot="1" x14ac:dyDescent="0.35">
      <c r="A70" s="163"/>
      <c r="B70" s="164"/>
      <c r="C70" s="164"/>
      <c r="D70" s="164"/>
      <c r="E70" s="164"/>
      <c r="F70" s="165"/>
    </row>
    <row r="71" spans="1:6" x14ac:dyDescent="0.3">
      <c r="A71" s="271"/>
      <c r="B71" s="271"/>
      <c r="C71" s="271"/>
      <c r="D71" s="271"/>
      <c r="E71" s="271"/>
      <c r="F71" s="271"/>
    </row>
    <row r="72" spans="1:6" s="111" customFormat="1" ht="20.149999999999999" customHeight="1" thickBot="1" x14ac:dyDescent="0.4">
      <c r="A72" s="114" t="s">
        <v>101</v>
      </c>
    </row>
    <row r="73" spans="1:6" ht="32.25" customHeight="1" x14ac:dyDescent="0.3">
      <c r="A73" s="272" t="s">
        <v>128</v>
      </c>
      <c r="B73" s="273"/>
      <c r="C73" s="273"/>
      <c r="D73" s="273"/>
      <c r="E73" s="273"/>
      <c r="F73" s="274"/>
    </row>
    <row r="74" spans="1:6" x14ac:dyDescent="0.3">
      <c r="A74" s="185" t="s">
        <v>92</v>
      </c>
      <c r="B74" s="186"/>
      <c r="C74" s="186"/>
      <c r="D74" s="186"/>
      <c r="E74" s="186"/>
      <c r="F74" s="187"/>
    </row>
    <row r="75" spans="1:6" x14ac:dyDescent="0.3">
      <c r="A75" s="148" t="s">
        <v>85</v>
      </c>
      <c r="B75" s="149"/>
      <c r="C75" s="149"/>
      <c r="D75" s="149"/>
      <c r="E75" s="149"/>
      <c r="F75" s="150"/>
    </row>
    <row r="76" spans="1:6" x14ac:dyDescent="0.3">
      <c r="A76" s="148" t="s">
        <v>86</v>
      </c>
      <c r="B76" s="149"/>
      <c r="C76" s="149"/>
      <c r="D76" s="149"/>
      <c r="E76" s="149"/>
      <c r="F76" s="150"/>
    </row>
    <row r="77" spans="1:6" x14ac:dyDescent="0.3">
      <c r="A77" s="148" t="s">
        <v>87</v>
      </c>
      <c r="B77" s="149"/>
      <c r="C77" s="149"/>
      <c r="D77" s="149"/>
      <c r="E77" s="149"/>
      <c r="F77" s="150"/>
    </row>
    <row r="78" spans="1:6" x14ac:dyDescent="0.3">
      <c r="A78" s="145" t="s">
        <v>77</v>
      </c>
      <c r="B78" s="146"/>
      <c r="C78" s="146"/>
      <c r="D78" s="146"/>
      <c r="E78" s="146"/>
      <c r="F78" s="147"/>
    </row>
    <row r="79" spans="1:6" x14ac:dyDescent="0.3">
      <c r="A79" s="148" t="s">
        <v>85</v>
      </c>
      <c r="B79" s="149"/>
      <c r="C79" s="149"/>
      <c r="D79" s="149"/>
      <c r="E79" s="149"/>
      <c r="F79" s="150"/>
    </row>
    <row r="80" spans="1:6" x14ac:dyDescent="0.3">
      <c r="A80" s="148" t="s">
        <v>86</v>
      </c>
      <c r="B80" s="149"/>
      <c r="C80" s="149"/>
      <c r="D80" s="149"/>
      <c r="E80" s="149"/>
      <c r="F80" s="150"/>
    </row>
    <row r="81" spans="1:6" x14ac:dyDescent="0.3">
      <c r="A81" s="148" t="s">
        <v>87</v>
      </c>
      <c r="B81" s="149"/>
      <c r="C81" s="149"/>
      <c r="D81" s="149"/>
      <c r="E81" s="149"/>
      <c r="F81" s="150"/>
    </row>
    <row r="82" spans="1:6" x14ac:dyDescent="0.3">
      <c r="A82" s="145" t="s">
        <v>77</v>
      </c>
      <c r="B82" s="146"/>
      <c r="C82" s="146"/>
      <c r="D82" s="146"/>
      <c r="E82" s="146"/>
      <c r="F82" s="147"/>
    </row>
    <row r="83" spans="1:6" x14ac:dyDescent="0.3">
      <c r="A83" s="148" t="s">
        <v>85</v>
      </c>
      <c r="B83" s="149"/>
      <c r="C83" s="149"/>
      <c r="D83" s="149"/>
      <c r="E83" s="149"/>
      <c r="F83" s="150"/>
    </row>
    <row r="84" spans="1:6" x14ac:dyDescent="0.3">
      <c r="A84" s="148" t="s">
        <v>86</v>
      </c>
      <c r="B84" s="149"/>
      <c r="C84" s="149"/>
      <c r="D84" s="149"/>
      <c r="E84" s="149"/>
      <c r="F84" s="150"/>
    </row>
    <row r="85" spans="1:6" x14ac:dyDescent="0.3">
      <c r="A85" s="148" t="s">
        <v>87</v>
      </c>
      <c r="B85" s="149"/>
      <c r="C85" s="149"/>
      <c r="D85" s="149"/>
      <c r="E85" s="149"/>
      <c r="F85" s="150"/>
    </row>
    <row r="86" spans="1:6" x14ac:dyDescent="0.3">
      <c r="A86" s="145" t="s">
        <v>77</v>
      </c>
      <c r="B86" s="146"/>
      <c r="C86" s="146"/>
      <c r="D86" s="146"/>
      <c r="E86" s="146"/>
      <c r="F86" s="147"/>
    </row>
    <row r="87" spans="1:6" x14ac:dyDescent="0.3">
      <c r="A87" s="148" t="s">
        <v>85</v>
      </c>
      <c r="B87" s="149"/>
      <c r="C87" s="149"/>
      <c r="D87" s="149"/>
      <c r="E87" s="149"/>
      <c r="F87" s="150"/>
    </row>
    <row r="88" spans="1:6" x14ac:dyDescent="0.3">
      <c r="A88" s="148" t="s">
        <v>86</v>
      </c>
      <c r="B88" s="149"/>
      <c r="C88" s="149"/>
      <c r="D88" s="149"/>
      <c r="E88" s="149"/>
      <c r="F88" s="150"/>
    </row>
    <row r="89" spans="1:6" ht="14.5" thickBot="1" x14ac:dyDescent="0.35">
      <c r="A89" s="175" t="s">
        <v>87</v>
      </c>
      <c r="B89" s="176"/>
      <c r="C89" s="176"/>
      <c r="D89" s="176"/>
      <c r="E89" s="176"/>
      <c r="F89" s="177"/>
    </row>
    <row r="90" spans="1:6" x14ac:dyDescent="0.3">
      <c r="A90" s="279" t="s">
        <v>129</v>
      </c>
      <c r="B90" s="280"/>
      <c r="C90" s="280"/>
      <c r="D90" s="280"/>
      <c r="E90" s="280"/>
      <c r="F90" s="281"/>
    </row>
    <row r="91" spans="1:6" x14ac:dyDescent="0.3">
      <c r="A91" s="157"/>
      <c r="B91" s="158"/>
      <c r="C91" s="158"/>
      <c r="D91" s="158"/>
      <c r="E91" s="158"/>
      <c r="F91" s="159"/>
    </row>
    <row r="92" spans="1:6" x14ac:dyDescent="0.3">
      <c r="A92" s="160"/>
      <c r="B92" s="161"/>
      <c r="C92" s="161"/>
      <c r="D92" s="161"/>
      <c r="E92" s="161"/>
      <c r="F92" s="162"/>
    </row>
    <row r="93" spans="1:6" x14ac:dyDescent="0.3">
      <c r="A93" s="160"/>
      <c r="B93" s="161"/>
      <c r="C93" s="161"/>
      <c r="D93" s="161"/>
      <c r="E93" s="161"/>
      <c r="F93" s="162"/>
    </row>
    <row r="94" spans="1:6" ht="14.5" thickBot="1" x14ac:dyDescent="0.35">
      <c r="A94" s="163"/>
      <c r="B94" s="164"/>
      <c r="C94" s="164"/>
      <c r="D94" s="164"/>
      <c r="E94" s="164"/>
      <c r="F94" s="165"/>
    </row>
    <row r="95" spans="1:6" x14ac:dyDescent="0.3">
      <c r="A95" s="278"/>
      <c r="B95" s="278"/>
      <c r="C95" s="278"/>
      <c r="D95" s="278"/>
      <c r="E95" s="278"/>
      <c r="F95" s="278"/>
    </row>
    <row r="96" spans="1:6" s="111" customFormat="1" ht="20.149999999999999" customHeight="1" thickBot="1" x14ac:dyDescent="0.4">
      <c r="A96" s="261" t="s">
        <v>106</v>
      </c>
      <c r="B96" s="261"/>
      <c r="C96" s="261"/>
      <c r="D96" s="261"/>
      <c r="E96" s="261"/>
      <c r="F96" s="261"/>
    </row>
    <row r="97" spans="1:6" ht="29.15" customHeight="1" x14ac:dyDescent="0.3">
      <c r="A97" s="262" t="s">
        <v>146</v>
      </c>
      <c r="B97" s="263"/>
      <c r="C97" s="263"/>
      <c r="D97" s="263"/>
      <c r="E97" s="263"/>
      <c r="F97" s="264"/>
    </row>
    <row r="98" spans="1:6" x14ac:dyDescent="0.3">
      <c r="A98" s="265"/>
      <c r="B98" s="266"/>
      <c r="C98" s="266"/>
      <c r="D98" s="266"/>
      <c r="E98" s="266"/>
      <c r="F98" s="267"/>
    </row>
    <row r="99" spans="1:6" x14ac:dyDescent="0.3">
      <c r="A99" s="148" t="s">
        <v>85</v>
      </c>
      <c r="B99" s="149"/>
      <c r="C99" s="149"/>
      <c r="D99" s="149"/>
      <c r="E99" s="149"/>
      <c r="F99" s="150"/>
    </row>
    <row r="100" spans="1:6" x14ac:dyDescent="0.3">
      <c r="A100" s="148" t="s">
        <v>86</v>
      </c>
      <c r="B100" s="149"/>
      <c r="C100" s="149"/>
      <c r="D100" s="149"/>
      <c r="E100" s="149"/>
      <c r="F100" s="150"/>
    </row>
    <row r="101" spans="1:6" x14ac:dyDescent="0.3">
      <c r="A101" s="148" t="s">
        <v>87</v>
      </c>
      <c r="B101" s="149"/>
      <c r="C101" s="149"/>
      <c r="D101" s="149"/>
      <c r="E101" s="149"/>
      <c r="F101" s="150"/>
    </row>
    <row r="102" spans="1:6" x14ac:dyDescent="0.3">
      <c r="A102" s="145" t="s">
        <v>77</v>
      </c>
      <c r="B102" s="146"/>
      <c r="C102" s="146"/>
      <c r="D102" s="146"/>
      <c r="E102" s="146"/>
      <c r="F102" s="147"/>
    </row>
    <row r="103" spans="1:6" x14ac:dyDescent="0.3">
      <c r="A103" s="148" t="s">
        <v>85</v>
      </c>
      <c r="B103" s="149"/>
      <c r="C103" s="149"/>
      <c r="D103" s="149"/>
      <c r="E103" s="149"/>
      <c r="F103" s="150"/>
    </row>
    <row r="104" spans="1:6" x14ac:dyDescent="0.3">
      <c r="A104" s="148" t="s">
        <v>86</v>
      </c>
      <c r="B104" s="149"/>
      <c r="C104" s="149"/>
      <c r="D104" s="149"/>
      <c r="E104" s="149"/>
      <c r="F104" s="150"/>
    </row>
    <row r="105" spans="1:6" x14ac:dyDescent="0.3">
      <c r="A105" s="148" t="s">
        <v>87</v>
      </c>
      <c r="B105" s="149"/>
      <c r="C105" s="149"/>
      <c r="D105" s="149"/>
      <c r="E105" s="149"/>
      <c r="F105" s="150"/>
    </row>
    <row r="106" spans="1:6" x14ac:dyDescent="0.3">
      <c r="A106" s="145" t="s">
        <v>77</v>
      </c>
      <c r="B106" s="146"/>
      <c r="C106" s="146"/>
      <c r="D106" s="146"/>
      <c r="E106" s="146"/>
      <c r="F106" s="147"/>
    </row>
    <row r="107" spans="1:6" x14ac:dyDescent="0.3">
      <c r="A107" s="148" t="s">
        <v>85</v>
      </c>
      <c r="B107" s="149"/>
      <c r="C107" s="149"/>
      <c r="D107" s="149"/>
      <c r="E107" s="149"/>
      <c r="F107" s="150"/>
    </row>
    <row r="108" spans="1:6" x14ac:dyDescent="0.3">
      <c r="A108" s="148" t="s">
        <v>86</v>
      </c>
      <c r="B108" s="149"/>
      <c r="C108" s="149"/>
      <c r="D108" s="149"/>
      <c r="E108" s="149"/>
      <c r="F108" s="150"/>
    </row>
    <row r="109" spans="1:6" x14ac:dyDescent="0.3">
      <c r="A109" s="148" t="s">
        <v>87</v>
      </c>
      <c r="B109" s="149"/>
      <c r="C109" s="149"/>
      <c r="D109" s="149"/>
      <c r="E109" s="149"/>
      <c r="F109" s="150"/>
    </row>
    <row r="110" spans="1:6" x14ac:dyDescent="0.3">
      <c r="A110" s="145" t="s">
        <v>77</v>
      </c>
      <c r="B110" s="146"/>
      <c r="C110" s="146"/>
      <c r="D110" s="146"/>
      <c r="E110" s="146"/>
      <c r="F110" s="147"/>
    </row>
    <row r="111" spans="1:6" x14ac:dyDescent="0.3">
      <c r="A111" s="148" t="s">
        <v>85</v>
      </c>
      <c r="B111" s="149"/>
      <c r="C111" s="149"/>
      <c r="D111" s="149"/>
      <c r="E111" s="149"/>
      <c r="F111" s="150"/>
    </row>
    <row r="112" spans="1:6" x14ac:dyDescent="0.3">
      <c r="A112" s="148" t="s">
        <v>86</v>
      </c>
      <c r="B112" s="149"/>
      <c r="C112" s="149"/>
      <c r="D112" s="149"/>
      <c r="E112" s="149"/>
      <c r="F112" s="150"/>
    </row>
    <row r="113" spans="1:6" x14ac:dyDescent="0.3">
      <c r="A113" s="148" t="s">
        <v>87</v>
      </c>
      <c r="B113" s="149"/>
      <c r="C113" s="149"/>
      <c r="D113" s="149"/>
      <c r="E113" s="149"/>
      <c r="F113" s="150"/>
    </row>
    <row r="114" spans="1:6" x14ac:dyDescent="0.3">
      <c r="A114" s="275" t="s">
        <v>40</v>
      </c>
      <c r="B114" s="276"/>
      <c r="C114" s="276"/>
      <c r="D114" s="276"/>
      <c r="E114" s="276"/>
      <c r="F114" s="277"/>
    </row>
    <row r="115" spans="1:6" x14ac:dyDescent="0.3">
      <c r="A115" s="157"/>
      <c r="B115" s="158"/>
      <c r="C115" s="158"/>
      <c r="D115" s="158"/>
      <c r="E115" s="158"/>
      <c r="F115" s="159"/>
    </row>
    <row r="116" spans="1:6" x14ac:dyDescent="0.3">
      <c r="A116" s="160"/>
      <c r="B116" s="166"/>
      <c r="C116" s="166"/>
      <c r="D116" s="166"/>
      <c r="E116" s="166"/>
      <c r="F116" s="162"/>
    </row>
    <row r="117" spans="1:6" x14ac:dyDescent="0.3">
      <c r="A117" s="160"/>
      <c r="B117" s="166"/>
      <c r="C117" s="166"/>
      <c r="D117" s="166"/>
      <c r="E117" s="166"/>
      <c r="F117" s="162"/>
    </row>
    <row r="118" spans="1:6" ht="14.5" thickBot="1" x14ac:dyDescent="0.35">
      <c r="A118" s="163"/>
      <c r="B118" s="164"/>
      <c r="C118" s="164"/>
      <c r="D118" s="164"/>
      <c r="E118" s="164"/>
      <c r="F118" s="165"/>
    </row>
  </sheetData>
  <sheetProtection algorithmName="SHA-512" hashValue="nlReUdY0GAQ7BS9hG7rKBb0bRh6tqJ0TJsb8WohBQ/pAG4aD9FtJXaZ33tYnAVnkXh8PuQ0LXOG5wOwYOCFqFA==" saltValue="asdj8NyIERZfvyKt0mnX2Q==" spinCount="100000" sheet="1" insertRows="0"/>
  <mergeCells count="84">
    <mergeCell ref="A34:F34"/>
    <mergeCell ref="B2:D2"/>
    <mergeCell ref="B3:D3"/>
    <mergeCell ref="A27:F27"/>
    <mergeCell ref="A28:F28"/>
    <mergeCell ref="A29:F29"/>
    <mergeCell ref="A30:F30"/>
    <mergeCell ref="A31:F31"/>
    <mergeCell ref="A32:F32"/>
    <mergeCell ref="A33:F33"/>
    <mergeCell ref="A6:F9"/>
    <mergeCell ref="A10:F13"/>
    <mergeCell ref="A16:F18"/>
    <mergeCell ref="A19:F22"/>
    <mergeCell ref="A25:F26"/>
    <mergeCell ref="A50:F50"/>
    <mergeCell ref="A35:F35"/>
    <mergeCell ref="A36:F36"/>
    <mergeCell ref="A37:F37"/>
    <mergeCell ref="A38:F38"/>
    <mergeCell ref="A39:F39"/>
    <mergeCell ref="A40:F40"/>
    <mergeCell ref="A41:F41"/>
    <mergeCell ref="A42:F42"/>
    <mergeCell ref="A47:F47"/>
    <mergeCell ref="A49:F49"/>
    <mergeCell ref="A95:F95"/>
    <mergeCell ref="A99:F99"/>
    <mergeCell ref="A100:F100"/>
    <mergeCell ref="A62:F62"/>
    <mergeCell ref="A51:F51"/>
    <mergeCell ref="A52:F52"/>
    <mergeCell ref="A53:F53"/>
    <mergeCell ref="A54:F54"/>
    <mergeCell ref="A55:F55"/>
    <mergeCell ref="A56:F56"/>
    <mergeCell ref="A57:F57"/>
    <mergeCell ref="A58:F58"/>
    <mergeCell ref="A59:F59"/>
    <mergeCell ref="A60:F60"/>
    <mergeCell ref="A61:F61"/>
    <mergeCell ref="A90:F90"/>
    <mergeCell ref="A79:F79"/>
    <mergeCell ref="A80:F80"/>
    <mergeCell ref="A81:F81"/>
    <mergeCell ref="A82:F82"/>
    <mergeCell ref="A83:F83"/>
    <mergeCell ref="A84:F84"/>
    <mergeCell ref="A85:F85"/>
    <mergeCell ref="A86:F86"/>
    <mergeCell ref="A87:F87"/>
    <mergeCell ref="A88:F88"/>
    <mergeCell ref="A89:F89"/>
    <mergeCell ref="A101:F101"/>
    <mergeCell ref="A102:F102"/>
    <mergeCell ref="A115:F118"/>
    <mergeCell ref="A113:F113"/>
    <mergeCell ref="A114:F114"/>
    <mergeCell ref="A107:F107"/>
    <mergeCell ref="A108:F108"/>
    <mergeCell ref="A109:F109"/>
    <mergeCell ref="A110:F110"/>
    <mergeCell ref="A111:F111"/>
    <mergeCell ref="A112:F112"/>
    <mergeCell ref="A106:F106"/>
    <mergeCell ref="A103:F103"/>
    <mergeCell ref="A104:F104"/>
    <mergeCell ref="A105:F105"/>
    <mergeCell ref="A96:F96"/>
    <mergeCell ref="A97:F98"/>
    <mergeCell ref="A43:F46"/>
    <mergeCell ref="A91:F94"/>
    <mergeCell ref="A67:F70"/>
    <mergeCell ref="A78:F78"/>
    <mergeCell ref="A63:F63"/>
    <mergeCell ref="A64:F64"/>
    <mergeCell ref="A65:F65"/>
    <mergeCell ref="A66:F66"/>
    <mergeCell ref="A71:F71"/>
    <mergeCell ref="A73:F73"/>
    <mergeCell ref="A74:F74"/>
    <mergeCell ref="A75:F75"/>
    <mergeCell ref="A76:F76"/>
    <mergeCell ref="A77:F77"/>
  </mergeCells>
  <printOptions horizontalCentered="1"/>
  <pageMargins left="0.2" right="0.19" top="2" bottom="0.75" header="0.3" footer="0.3"/>
  <pageSetup scale="78" orientation="portrait" r:id="rId1"/>
  <headerFooter scaleWithDoc="0">
    <oddHeader xml:space="preserve">&amp;C&amp;"Arial,Bold"&amp;G
Prior Authorization Report
Section II - &amp;A
</oddHeader>
    <oddFooter>&amp;L&amp;"Arial,Regular"&amp;10
Prior Authorization - Report #42&amp;C&amp;"Arial,Regular"&amp;10Rev. v8 2019-10&amp;R&amp;"Arial,Regular"&amp;10&amp;P</oddFooter>
  </headerFooter>
  <rowBreaks count="2" manualBreakCount="2">
    <brk id="47" max="5" man="1"/>
    <brk id="71" max="5"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2"/>
  <sheetViews>
    <sheetView showGridLines="0" zoomScale="85" zoomScaleNormal="85" workbookViewId="0"/>
  </sheetViews>
  <sheetFormatPr defaultColWidth="29.453125" defaultRowHeight="15.65" customHeight="1" x14ac:dyDescent="0.3"/>
  <cols>
    <col min="1" max="1" width="26.54296875" style="109" bestFit="1" customWidth="1"/>
    <col min="2" max="2" width="44" style="109" bestFit="1" customWidth="1"/>
    <col min="3" max="19" width="10.7265625" style="109" customWidth="1"/>
    <col min="20" max="16384" width="29.453125" style="109"/>
  </cols>
  <sheetData>
    <row r="1" spans="1:19" s="1" customFormat="1" ht="15.65" customHeight="1" x14ac:dyDescent="0.4">
      <c r="A1" s="5" t="s">
        <v>0</v>
      </c>
      <c r="B1" s="94" t="str">
        <f>IF(Summary!B1="","",Summary!B1)</f>
        <v/>
      </c>
      <c r="C1" s="300" t="s">
        <v>1</v>
      </c>
      <c r="D1" s="300"/>
      <c r="E1" s="259" t="str">
        <f>IF(Summary!D1="","",Summary!D1)</f>
        <v/>
      </c>
      <c r="F1" s="260"/>
      <c r="G1" s="81"/>
    </row>
    <row r="2" spans="1:19" s="1" customFormat="1" ht="15.65" customHeight="1" x14ac:dyDescent="0.3">
      <c r="A2" s="5" t="s">
        <v>2</v>
      </c>
      <c r="B2" s="301" t="str">
        <f>IF(Summary!B2="","",Summary!B2)</f>
        <v/>
      </c>
      <c r="C2" s="302" t="str">
        <f>IF(Summary!C2="","",Summary!C2)</f>
        <v/>
      </c>
      <c r="D2" s="302" t="str">
        <f>IF(Summary!D2="","",Summary!D2)</f>
        <v/>
      </c>
      <c r="E2" s="302" t="str">
        <f>IF(Summary!E2="","",Summary!E2)</f>
        <v/>
      </c>
      <c r="F2" s="303" t="str">
        <f>IF(Summary!F2="","",Summary!F2)</f>
        <v/>
      </c>
    </row>
    <row r="3" spans="1:19" s="1" customFormat="1" ht="15.65" customHeight="1" x14ac:dyDescent="0.3">
      <c r="A3" s="5" t="s">
        <v>3</v>
      </c>
      <c r="B3" s="304" t="str">
        <f>IF(Summary!B3="","",Summary!B3)</f>
        <v/>
      </c>
      <c r="C3" s="305" t="str">
        <f>IF(Summary!C3="","",Summary!C3)</f>
        <v/>
      </c>
      <c r="D3" s="305" t="str">
        <f>IF(Summary!D3="","",Summary!D3)</f>
        <v/>
      </c>
      <c r="E3" s="305" t="str">
        <f>IF(Summary!E3="","",Summary!E3)</f>
        <v/>
      </c>
      <c r="F3" s="306" t="str">
        <f>IF(Summary!F3="","",Summary!F3)</f>
        <v/>
      </c>
    </row>
    <row r="4" spans="1:19" s="1" customFormat="1" ht="14.5" thickBot="1" x14ac:dyDescent="0.35">
      <c r="B4" s="40"/>
      <c r="C4" s="91" t="e">
        <f>IF(RIGHT(C6,2)=RIGHT(YEAR($E$1),2),1,0)</f>
        <v>#VALUE!</v>
      </c>
      <c r="D4" s="91" t="e">
        <f t="shared" ref="D4:Q4" si="0">IF(RIGHT(D6,2)=RIGHT(YEAR($E$1),2),1,0)</f>
        <v>#VALUE!</v>
      </c>
      <c r="E4" s="91" t="e">
        <f t="shared" si="0"/>
        <v>#VALUE!</v>
      </c>
      <c r="F4" s="92"/>
      <c r="G4" s="93" t="e">
        <f t="shared" si="0"/>
        <v>#VALUE!</v>
      </c>
      <c r="H4" s="93" t="e">
        <f t="shared" si="0"/>
        <v>#VALUE!</v>
      </c>
      <c r="I4" s="93" t="e">
        <f t="shared" si="0"/>
        <v>#VALUE!</v>
      </c>
      <c r="J4" s="93"/>
      <c r="K4" s="93" t="e">
        <f t="shared" si="0"/>
        <v>#VALUE!</v>
      </c>
      <c r="L4" s="93" t="e">
        <f t="shared" si="0"/>
        <v>#VALUE!</v>
      </c>
      <c r="M4" s="93" t="e">
        <f t="shared" si="0"/>
        <v>#VALUE!</v>
      </c>
      <c r="N4" s="93"/>
      <c r="O4" s="93" t="e">
        <f t="shared" si="0"/>
        <v>#VALUE!</v>
      </c>
      <c r="P4" s="93" t="e">
        <f t="shared" si="0"/>
        <v>#VALUE!</v>
      </c>
      <c r="Q4" s="93" t="e">
        <f t="shared" si="0"/>
        <v>#VALUE!</v>
      </c>
      <c r="R4" s="93"/>
    </row>
    <row r="5" spans="1:19" s="1" customFormat="1" ht="15.65" customHeight="1" x14ac:dyDescent="0.3">
      <c r="A5" s="4"/>
      <c r="B5" s="4"/>
      <c r="C5" s="307" t="s">
        <v>93</v>
      </c>
      <c r="D5" s="308"/>
      <c r="E5" s="308"/>
      <c r="F5" s="308"/>
      <c r="G5" s="297" t="s">
        <v>91</v>
      </c>
      <c r="H5" s="298"/>
      <c r="I5" s="298"/>
      <c r="J5" s="298"/>
      <c r="K5" s="298"/>
      <c r="L5" s="298"/>
      <c r="M5" s="298"/>
      <c r="N5" s="298"/>
      <c r="O5" s="298"/>
      <c r="P5" s="298"/>
      <c r="Q5" s="298"/>
      <c r="R5" s="299"/>
    </row>
    <row r="6" spans="1:19" s="6" customFormat="1" ht="15.65" customHeight="1" thickBot="1" x14ac:dyDescent="0.35">
      <c r="A6" s="7"/>
      <c r="B6" s="4"/>
      <c r="C6" s="8" t="str">
        <f>IFERROR(INDEX(Summary!$K$7:$K$18,2+MATCH(LEFT(F6,2),Summary!$J$7:$J$18,0))&amp;" "&amp;RIGHT(F6,2),"Invalid Input")</f>
        <v>Mar 00</v>
      </c>
      <c r="D6" s="8" t="str">
        <f>IFERROR(INDEX(Summary!$K$7:$K$18,1+MATCH(LEFT(F6,2),Summary!$J$7:$J$18,0))&amp;" "&amp;RIGHT(F6,2),"Invalid Input")</f>
        <v>Feb 00</v>
      </c>
      <c r="E6" s="8" t="str">
        <f>IFERROR(INDEX(Summary!$K$7:$K$18,MATCH(LEFT(F6,2),Summary!$J$7:$J$18,0))&amp;" "&amp;RIGHT(F6,2),"Invalid Input")</f>
        <v>Jan 00</v>
      </c>
      <c r="F6" s="8" t="str">
        <f>Summary!B7</f>
        <v>Q1CY00</v>
      </c>
      <c r="G6" s="8" t="str">
        <f>IFERROR(INDEX(Summary!$K$7:$K$18,2+MATCH(LEFT(J6,2),Summary!$J$7:$J$18,0))&amp;" "&amp;RIGHT(J6,2),"Invalid Input")</f>
        <v>Dec 99</v>
      </c>
      <c r="H6" s="8" t="str">
        <f>IFERROR(INDEX(Summary!$K$7:$K$18,1+MATCH(LEFT(J6,2),Summary!$J$7:$J$18,0))&amp;" "&amp;RIGHT(J6,2),"Invalid Input")</f>
        <v>Nov 99</v>
      </c>
      <c r="I6" s="8" t="str">
        <f>IFERROR(INDEX(Summary!$K$7:$K$18,MATCH(LEFT(J6,2),Summary!$J$7:$J$18,0))&amp;" "&amp;RIGHT(J6,2),"Invalid Input")</f>
        <v>Oct 99</v>
      </c>
      <c r="J6" s="8" t="str">
        <f>Summary!C7</f>
        <v>Q4CY99</v>
      </c>
      <c r="K6" s="8" t="str">
        <f>IFERROR(INDEX(Summary!$K$7:$K$18,2+MATCH(LEFT(N6,2),Summary!$J$7:$J$18,0))&amp;" "&amp;RIGHT(N6,2),"Invalid Input")</f>
        <v>Sep 99</v>
      </c>
      <c r="L6" s="8" t="str">
        <f>IFERROR(INDEX(Summary!$K$7:$K$18,1+MATCH(LEFT(N6,2),Summary!$J$7:$J$18,0))&amp;" "&amp;RIGHT(N6,2),"Invalid Input")</f>
        <v>Aug 99</v>
      </c>
      <c r="M6" s="8" t="str">
        <f>IFERROR(INDEX(Summary!$K$7:$K$18,MATCH(LEFT(N6,2),Summary!$J$7:$J$18,0))&amp;" "&amp;RIGHT(N6,2),"Invalid Input")</f>
        <v>Jul 99</v>
      </c>
      <c r="N6" s="8" t="str">
        <f>Summary!D7</f>
        <v>Q3CY99</v>
      </c>
      <c r="O6" s="8" t="str">
        <f>IFERROR(INDEX(Summary!$K$7:$K$18,2+MATCH(LEFT(R6,2),Summary!$J$7:$J$18,0))&amp;" "&amp;RIGHT(R6,2),"Invalid Input")</f>
        <v>Jun 99</v>
      </c>
      <c r="P6" s="8" t="str">
        <f>IFERROR(INDEX(Summary!$K$7:$K$18,1+MATCH(LEFT(R6,2),Summary!$J$7:$J$18,0))&amp;" "&amp;RIGHT(R6,2),"Invalid Input")</f>
        <v>May 99</v>
      </c>
      <c r="Q6" s="8" t="str">
        <f>IFERROR(INDEX(Summary!$K$7:$K$18,MATCH(LEFT(R6,2),Summary!$J$7:$J$18,0))&amp;" "&amp;RIGHT(R6,2),"Invalid Input")</f>
        <v>Apr 99</v>
      </c>
      <c r="R6" s="8" t="str">
        <f>Summary!E7</f>
        <v>Q2CY99</v>
      </c>
      <c r="S6" s="9" t="s">
        <v>94</v>
      </c>
    </row>
    <row r="7" spans="1:19" s="6" customFormat="1" ht="15.65" customHeight="1" thickBot="1" x14ac:dyDescent="0.35">
      <c r="A7" s="10"/>
      <c r="B7" s="16" t="s">
        <v>130</v>
      </c>
      <c r="C7" s="116">
        <f>'BH Services'!C7</f>
        <v>0</v>
      </c>
      <c r="D7" s="116">
        <f>'BH Services'!D7</f>
        <v>0</v>
      </c>
      <c r="E7" s="116">
        <f>'BH Services'!E7</f>
        <v>0</v>
      </c>
      <c r="F7" s="89">
        <f>'BH Services'!F7</f>
        <v>0</v>
      </c>
      <c r="G7" s="116">
        <f>'BH Services'!G7</f>
        <v>0</v>
      </c>
      <c r="H7" s="116">
        <f>'BH Services'!H7</f>
        <v>0</v>
      </c>
      <c r="I7" s="116">
        <f>'BH Services'!I7</f>
        <v>0</v>
      </c>
      <c r="J7" s="89">
        <f>'BH Services'!J7</f>
        <v>0</v>
      </c>
      <c r="K7" s="116">
        <f>'BH Services'!K7</f>
        <v>0</v>
      </c>
      <c r="L7" s="116">
        <f>'BH Services'!L7</f>
        <v>0</v>
      </c>
      <c r="M7" s="116">
        <f>'BH Services'!M7</f>
        <v>0</v>
      </c>
      <c r="N7" s="89">
        <f>'BH Services'!N7</f>
        <v>0</v>
      </c>
      <c r="O7" s="116">
        <f>'BH Services'!O7</f>
        <v>0</v>
      </c>
      <c r="P7" s="116">
        <f>'BH Services'!P7</f>
        <v>0</v>
      </c>
      <c r="Q7" s="116">
        <f>'BH Services'!Q7</f>
        <v>0</v>
      </c>
      <c r="R7" s="89">
        <f>'BH Services'!R7</f>
        <v>0</v>
      </c>
      <c r="S7" s="90">
        <f>'BH Services'!S7</f>
        <v>0</v>
      </c>
    </row>
    <row r="8" spans="1:19" s="6" customFormat="1" ht="15.65" customHeight="1" x14ac:dyDescent="0.3">
      <c r="A8" s="11" t="s">
        <v>46</v>
      </c>
      <c r="B8" s="17" t="s">
        <v>54</v>
      </c>
      <c r="C8" s="18">
        <f>C9+C15</f>
        <v>0</v>
      </c>
      <c r="D8" s="18">
        <f t="shared" ref="D8:E8" si="1">D9+D15</f>
        <v>0</v>
      </c>
      <c r="E8" s="18">
        <f t="shared" si="1"/>
        <v>0</v>
      </c>
      <c r="F8" s="54">
        <f t="shared" ref="F8:F27" si="2">SUM(C8:E8)</f>
        <v>0</v>
      </c>
      <c r="G8" s="18">
        <f>G9+G15</f>
        <v>0</v>
      </c>
      <c r="H8" s="18">
        <f t="shared" ref="H8:I8" si="3">H9+H15</f>
        <v>0</v>
      </c>
      <c r="I8" s="18">
        <f t="shared" si="3"/>
        <v>0</v>
      </c>
      <c r="J8" s="54">
        <f t="shared" ref="J8:J27" si="4">SUM(G8:I8)</f>
        <v>0</v>
      </c>
      <c r="K8" s="18">
        <f>K9+K15</f>
        <v>0</v>
      </c>
      <c r="L8" s="18">
        <f t="shared" ref="L8:M8" si="5">L9+L15</f>
        <v>0</v>
      </c>
      <c r="M8" s="18">
        <f t="shared" si="5"/>
        <v>0</v>
      </c>
      <c r="N8" s="54">
        <f t="shared" ref="N8:N27" si="6">SUM(K8:M8)</f>
        <v>0</v>
      </c>
      <c r="O8" s="18">
        <f>O9+O15</f>
        <v>0</v>
      </c>
      <c r="P8" s="18">
        <f t="shared" ref="P8:Q8" si="7">P9+P15</f>
        <v>0</v>
      </c>
      <c r="Q8" s="18">
        <f t="shared" si="7"/>
        <v>0</v>
      </c>
      <c r="R8" s="54">
        <f t="shared" ref="R8:R27" si="8">SUM(O8:Q8)</f>
        <v>0</v>
      </c>
      <c r="S8" s="56">
        <f>SUMIF($C$4:$R$4,1,$C8:$R8)</f>
        <v>0</v>
      </c>
    </row>
    <row r="9" spans="1:19" s="6" customFormat="1" ht="15.65" customHeight="1" x14ac:dyDescent="0.3">
      <c r="A9" s="12"/>
      <c r="B9" s="19" t="s">
        <v>55</v>
      </c>
      <c r="C9" s="20">
        <f>SUM(C10:C14)</f>
        <v>0</v>
      </c>
      <c r="D9" s="20">
        <f t="shared" ref="D9:E9" si="9">SUM(D10:D14)</f>
        <v>0</v>
      </c>
      <c r="E9" s="20">
        <f t="shared" si="9"/>
        <v>0</v>
      </c>
      <c r="F9" s="53">
        <f t="shared" si="2"/>
        <v>0</v>
      </c>
      <c r="G9" s="20">
        <f>SUM(G10:G14)</f>
        <v>0</v>
      </c>
      <c r="H9" s="20">
        <f t="shared" ref="H9:I9" si="10">SUM(H10:H14)</f>
        <v>0</v>
      </c>
      <c r="I9" s="20">
        <f t="shared" si="10"/>
        <v>0</v>
      </c>
      <c r="J9" s="53">
        <f t="shared" si="4"/>
        <v>0</v>
      </c>
      <c r="K9" s="20">
        <f>SUM(K10:K14)</f>
        <v>0</v>
      </c>
      <c r="L9" s="20">
        <f t="shared" ref="L9:M9" si="11">SUM(L10:L14)</f>
        <v>0</v>
      </c>
      <c r="M9" s="20">
        <f t="shared" si="11"/>
        <v>0</v>
      </c>
      <c r="N9" s="53">
        <f t="shared" si="6"/>
        <v>0</v>
      </c>
      <c r="O9" s="20">
        <f>SUM(O10:O14)</f>
        <v>0</v>
      </c>
      <c r="P9" s="20">
        <f t="shared" ref="P9:Q9" si="12">SUM(P10:P14)</f>
        <v>0</v>
      </c>
      <c r="Q9" s="20">
        <f t="shared" si="12"/>
        <v>0</v>
      </c>
      <c r="R9" s="53">
        <f t="shared" si="8"/>
        <v>0</v>
      </c>
      <c r="S9" s="57">
        <f t="shared" ref="S9:S27" si="13">SUMIF($C$4:$R$4,1,$C9:$R9)</f>
        <v>0</v>
      </c>
    </row>
    <row r="10" spans="1:19" s="6" customFormat="1" ht="15.65" customHeight="1" x14ac:dyDescent="0.3">
      <c r="A10" s="12"/>
      <c r="B10" s="21" t="s">
        <v>56</v>
      </c>
      <c r="C10" s="117">
        <f>'BH Services'!C285</f>
        <v>0</v>
      </c>
      <c r="D10" s="117">
        <f>'BH Services'!D285</f>
        <v>0</v>
      </c>
      <c r="E10" s="117">
        <f>'BH Services'!E285</f>
        <v>0</v>
      </c>
      <c r="F10" s="52">
        <f t="shared" si="2"/>
        <v>0</v>
      </c>
      <c r="G10" s="117">
        <f>'BH Services'!G285</f>
        <v>0</v>
      </c>
      <c r="H10" s="117">
        <f>'BH Services'!H285</f>
        <v>0</v>
      </c>
      <c r="I10" s="117">
        <f>'BH Services'!I285</f>
        <v>0</v>
      </c>
      <c r="J10" s="52">
        <f t="shared" si="4"/>
        <v>0</v>
      </c>
      <c r="K10" s="117">
        <f>'BH Services'!K285</f>
        <v>0</v>
      </c>
      <c r="L10" s="117">
        <f>'BH Services'!L285</f>
        <v>0</v>
      </c>
      <c r="M10" s="117">
        <f>'BH Services'!M285</f>
        <v>0</v>
      </c>
      <c r="N10" s="52">
        <f t="shared" si="6"/>
        <v>0</v>
      </c>
      <c r="O10" s="117">
        <f>'BH Services'!O285</f>
        <v>0</v>
      </c>
      <c r="P10" s="117">
        <f>'BH Services'!P285</f>
        <v>0</v>
      </c>
      <c r="Q10" s="117">
        <f>'BH Services'!Q285</f>
        <v>0</v>
      </c>
      <c r="R10" s="52">
        <f t="shared" si="8"/>
        <v>0</v>
      </c>
      <c r="S10" s="58">
        <f t="shared" si="13"/>
        <v>0</v>
      </c>
    </row>
    <row r="11" spans="1:19" s="6" customFormat="1" ht="15.65" customHeight="1" x14ac:dyDescent="0.3">
      <c r="A11" s="12"/>
      <c r="B11" s="22" t="s">
        <v>57</v>
      </c>
      <c r="C11" s="118">
        <f>'BH Services'!C286</f>
        <v>0</v>
      </c>
      <c r="D11" s="118">
        <f>'BH Services'!D286</f>
        <v>0</v>
      </c>
      <c r="E11" s="118">
        <f>'BH Services'!E286</f>
        <v>0</v>
      </c>
      <c r="F11" s="53">
        <f t="shared" si="2"/>
        <v>0</v>
      </c>
      <c r="G11" s="118">
        <f>'BH Services'!G286</f>
        <v>0</v>
      </c>
      <c r="H11" s="118">
        <f>'BH Services'!H286</f>
        <v>0</v>
      </c>
      <c r="I11" s="118">
        <f>'BH Services'!I286</f>
        <v>0</v>
      </c>
      <c r="J11" s="53">
        <f t="shared" si="4"/>
        <v>0</v>
      </c>
      <c r="K11" s="118">
        <f>'BH Services'!K286</f>
        <v>0</v>
      </c>
      <c r="L11" s="118">
        <f>'BH Services'!L286</f>
        <v>0</v>
      </c>
      <c r="M11" s="118">
        <f>'BH Services'!M286</f>
        <v>0</v>
      </c>
      <c r="N11" s="53">
        <f t="shared" si="6"/>
        <v>0</v>
      </c>
      <c r="O11" s="118">
        <f>'BH Services'!O286</f>
        <v>0</v>
      </c>
      <c r="P11" s="118">
        <f>'BH Services'!P286</f>
        <v>0</v>
      </c>
      <c r="Q11" s="118">
        <f>'BH Services'!Q286</f>
        <v>0</v>
      </c>
      <c r="R11" s="53">
        <f t="shared" si="8"/>
        <v>0</v>
      </c>
      <c r="S11" s="59">
        <f t="shared" si="13"/>
        <v>0</v>
      </c>
    </row>
    <row r="12" spans="1:19" s="6" customFormat="1" ht="15.65" customHeight="1" x14ac:dyDescent="0.3">
      <c r="A12" s="12"/>
      <c r="B12" s="22" t="s">
        <v>58</v>
      </c>
      <c r="C12" s="118">
        <f>'BH Services'!C287</f>
        <v>0</v>
      </c>
      <c r="D12" s="118">
        <f>'BH Services'!D287</f>
        <v>0</v>
      </c>
      <c r="E12" s="118">
        <f>'BH Services'!E287</f>
        <v>0</v>
      </c>
      <c r="F12" s="53">
        <f t="shared" si="2"/>
        <v>0</v>
      </c>
      <c r="G12" s="118">
        <f>'BH Services'!G287</f>
        <v>0</v>
      </c>
      <c r="H12" s="118">
        <f>'BH Services'!H287</f>
        <v>0</v>
      </c>
      <c r="I12" s="118">
        <f>'BH Services'!I287</f>
        <v>0</v>
      </c>
      <c r="J12" s="53">
        <f t="shared" si="4"/>
        <v>0</v>
      </c>
      <c r="K12" s="118">
        <f>'BH Services'!K287</f>
        <v>0</v>
      </c>
      <c r="L12" s="118">
        <f>'BH Services'!L287</f>
        <v>0</v>
      </c>
      <c r="M12" s="118">
        <f>'BH Services'!M287</f>
        <v>0</v>
      </c>
      <c r="N12" s="53">
        <f t="shared" si="6"/>
        <v>0</v>
      </c>
      <c r="O12" s="118">
        <f>'BH Services'!O287</f>
        <v>0</v>
      </c>
      <c r="P12" s="118">
        <f>'BH Services'!P287</f>
        <v>0</v>
      </c>
      <c r="Q12" s="118">
        <f>'BH Services'!Q287</f>
        <v>0</v>
      </c>
      <c r="R12" s="53">
        <f t="shared" si="8"/>
        <v>0</v>
      </c>
      <c r="S12" s="59">
        <f t="shared" si="13"/>
        <v>0</v>
      </c>
    </row>
    <row r="13" spans="1:19" s="6" customFormat="1" ht="15.65" customHeight="1" x14ac:dyDescent="0.3">
      <c r="A13" s="12"/>
      <c r="B13" s="22" t="s">
        <v>59</v>
      </c>
      <c r="C13" s="118">
        <f>'BH Services'!C288</f>
        <v>0</v>
      </c>
      <c r="D13" s="118">
        <f>'BH Services'!D288</f>
        <v>0</v>
      </c>
      <c r="E13" s="118">
        <f>'BH Services'!E288</f>
        <v>0</v>
      </c>
      <c r="F13" s="53">
        <f t="shared" si="2"/>
        <v>0</v>
      </c>
      <c r="G13" s="118">
        <f>'BH Services'!G288</f>
        <v>0</v>
      </c>
      <c r="H13" s="118">
        <f>'BH Services'!H288</f>
        <v>0</v>
      </c>
      <c r="I13" s="118">
        <f>'BH Services'!I288</f>
        <v>0</v>
      </c>
      <c r="J13" s="53">
        <f t="shared" si="4"/>
        <v>0</v>
      </c>
      <c r="K13" s="118">
        <f>'BH Services'!K288</f>
        <v>0</v>
      </c>
      <c r="L13" s="118">
        <f>'BH Services'!L288</f>
        <v>0</v>
      </c>
      <c r="M13" s="118">
        <f>'BH Services'!M288</f>
        <v>0</v>
      </c>
      <c r="N13" s="53">
        <f t="shared" si="6"/>
        <v>0</v>
      </c>
      <c r="O13" s="118">
        <f>'BH Services'!O288</f>
        <v>0</v>
      </c>
      <c r="P13" s="118">
        <f>'BH Services'!P288</f>
        <v>0</v>
      </c>
      <c r="Q13" s="118">
        <f>'BH Services'!Q288</f>
        <v>0</v>
      </c>
      <c r="R13" s="53">
        <f t="shared" si="8"/>
        <v>0</v>
      </c>
      <c r="S13" s="59">
        <f t="shared" si="13"/>
        <v>0</v>
      </c>
    </row>
    <row r="14" spans="1:19" s="6" customFormat="1" ht="15.65" customHeight="1" x14ac:dyDescent="0.3">
      <c r="A14" s="12"/>
      <c r="B14" s="23" t="s">
        <v>148</v>
      </c>
      <c r="C14" s="119">
        <f>'BH Services'!C289</f>
        <v>0</v>
      </c>
      <c r="D14" s="119">
        <f>'BH Services'!D289</f>
        <v>0</v>
      </c>
      <c r="E14" s="119">
        <f>'BH Services'!E289</f>
        <v>0</v>
      </c>
      <c r="F14" s="54">
        <f t="shared" si="2"/>
        <v>0</v>
      </c>
      <c r="G14" s="119">
        <f>'BH Services'!G289</f>
        <v>0</v>
      </c>
      <c r="H14" s="119">
        <f>'BH Services'!H289</f>
        <v>0</v>
      </c>
      <c r="I14" s="119">
        <f>'BH Services'!I289</f>
        <v>0</v>
      </c>
      <c r="J14" s="54">
        <f t="shared" si="4"/>
        <v>0</v>
      </c>
      <c r="K14" s="119">
        <f>'BH Services'!K289</f>
        <v>0</v>
      </c>
      <c r="L14" s="119">
        <f>'BH Services'!L289</f>
        <v>0</v>
      </c>
      <c r="M14" s="119">
        <f>'BH Services'!M289</f>
        <v>0</v>
      </c>
      <c r="N14" s="54">
        <f t="shared" si="6"/>
        <v>0</v>
      </c>
      <c r="O14" s="119">
        <f>'BH Services'!O289</f>
        <v>0</v>
      </c>
      <c r="P14" s="119">
        <f>'BH Services'!P289</f>
        <v>0</v>
      </c>
      <c r="Q14" s="119">
        <f>'BH Services'!Q289</f>
        <v>0</v>
      </c>
      <c r="R14" s="54">
        <f t="shared" si="8"/>
        <v>0</v>
      </c>
      <c r="S14" s="83">
        <f t="shared" si="13"/>
        <v>0</v>
      </c>
    </row>
    <row r="15" spans="1:19" s="6" customFormat="1" ht="15.65" customHeight="1" x14ac:dyDescent="0.3">
      <c r="A15" s="12"/>
      <c r="B15" s="19" t="s">
        <v>60</v>
      </c>
      <c r="C15" s="20">
        <f>SUM(C16:C20)</f>
        <v>0</v>
      </c>
      <c r="D15" s="20">
        <f t="shared" ref="D15:E15" si="14">SUM(D16:D20)</f>
        <v>0</v>
      </c>
      <c r="E15" s="20">
        <f t="shared" si="14"/>
        <v>0</v>
      </c>
      <c r="F15" s="53">
        <f t="shared" si="2"/>
        <v>0</v>
      </c>
      <c r="G15" s="20">
        <f>SUM(G16:G20)</f>
        <v>0</v>
      </c>
      <c r="H15" s="20">
        <f t="shared" ref="H15:I15" si="15">SUM(H16:H20)</f>
        <v>0</v>
      </c>
      <c r="I15" s="20">
        <f t="shared" si="15"/>
        <v>0</v>
      </c>
      <c r="J15" s="53">
        <f t="shared" si="4"/>
        <v>0</v>
      </c>
      <c r="K15" s="20">
        <f>SUM(K16:K20)</f>
        <v>0</v>
      </c>
      <c r="L15" s="20">
        <f t="shared" ref="L15:M15" si="16">SUM(L16:L20)</f>
        <v>0</v>
      </c>
      <c r="M15" s="20">
        <f t="shared" si="16"/>
        <v>0</v>
      </c>
      <c r="N15" s="53">
        <f t="shared" si="6"/>
        <v>0</v>
      </c>
      <c r="O15" s="20">
        <f>SUM(O16:O20)</f>
        <v>0</v>
      </c>
      <c r="P15" s="20">
        <f t="shared" ref="P15:Q15" si="17">SUM(P16:P20)</f>
        <v>0</v>
      </c>
      <c r="Q15" s="20">
        <f t="shared" si="17"/>
        <v>0</v>
      </c>
      <c r="R15" s="53">
        <f t="shared" si="8"/>
        <v>0</v>
      </c>
      <c r="S15" s="57">
        <f t="shared" si="13"/>
        <v>0</v>
      </c>
    </row>
    <row r="16" spans="1:19" s="6" customFormat="1" ht="15.65" customHeight="1" x14ac:dyDescent="0.3">
      <c r="A16" s="12"/>
      <c r="B16" s="24" t="s">
        <v>56</v>
      </c>
      <c r="C16" s="117">
        <f>'BH Services'!C291</f>
        <v>0</v>
      </c>
      <c r="D16" s="117">
        <f>'BH Services'!D291</f>
        <v>0</v>
      </c>
      <c r="E16" s="117">
        <f>'BH Services'!E291</f>
        <v>0</v>
      </c>
      <c r="F16" s="52">
        <f t="shared" si="2"/>
        <v>0</v>
      </c>
      <c r="G16" s="117">
        <f>'BH Services'!G291</f>
        <v>0</v>
      </c>
      <c r="H16" s="117">
        <f>'BH Services'!H291</f>
        <v>0</v>
      </c>
      <c r="I16" s="117">
        <f>'BH Services'!I291</f>
        <v>0</v>
      </c>
      <c r="J16" s="52">
        <f t="shared" si="4"/>
        <v>0</v>
      </c>
      <c r="K16" s="117">
        <f>'BH Services'!K291</f>
        <v>0</v>
      </c>
      <c r="L16" s="117">
        <f>'BH Services'!L291</f>
        <v>0</v>
      </c>
      <c r="M16" s="117">
        <f>'BH Services'!M291</f>
        <v>0</v>
      </c>
      <c r="N16" s="52">
        <f t="shared" si="6"/>
        <v>0</v>
      </c>
      <c r="O16" s="117">
        <f>'BH Services'!O291</f>
        <v>0</v>
      </c>
      <c r="P16" s="117">
        <f>'BH Services'!P291</f>
        <v>0</v>
      </c>
      <c r="Q16" s="117">
        <f>'BH Services'!Q291</f>
        <v>0</v>
      </c>
      <c r="R16" s="52">
        <f t="shared" si="8"/>
        <v>0</v>
      </c>
      <c r="S16" s="58">
        <f t="shared" si="13"/>
        <v>0</v>
      </c>
    </row>
    <row r="17" spans="1:19" s="6" customFormat="1" ht="15.65" customHeight="1" x14ac:dyDescent="0.3">
      <c r="A17" s="12"/>
      <c r="B17" s="25" t="s">
        <v>61</v>
      </c>
      <c r="C17" s="118">
        <f>'BH Services'!C292</f>
        <v>0</v>
      </c>
      <c r="D17" s="118">
        <f>'BH Services'!D292</f>
        <v>0</v>
      </c>
      <c r="E17" s="118">
        <f>'BH Services'!E292</f>
        <v>0</v>
      </c>
      <c r="F17" s="53">
        <f t="shared" si="2"/>
        <v>0</v>
      </c>
      <c r="G17" s="118">
        <f>'BH Services'!G292</f>
        <v>0</v>
      </c>
      <c r="H17" s="118">
        <f>'BH Services'!H292</f>
        <v>0</v>
      </c>
      <c r="I17" s="118">
        <f>'BH Services'!I292</f>
        <v>0</v>
      </c>
      <c r="J17" s="53">
        <f t="shared" si="4"/>
        <v>0</v>
      </c>
      <c r="K17" s="118">
        <f>'BH Services'!K292</f>
        <v>0</v>
      </c>
      <c r="L17" s="118">
        <f>'BH Services'!L292</f>
        <v>0</v>
      </c>
      <c r="M17" s="118">
        <f>'BH Services'!M292</f>
        <v>0</v>
      </c>
      <c r="N17" s="53">
        <f t="shared" si="6"/>
        <v>0</v>
      </c>
      <c r="O17" s="118">
        <f>'BH Services'!O292</f>
        <v>0</v>
      </c>
      <c r="P17" s="118">
        <f>'BH Services'!P292</f>
        <v>0</v>
      </c>
      <c r="Q17" s="118">
        <f>'BH Services'!Q292</f>
        <v>0</v>
      </c>
      <c r="R17" s="53">
        <f t="shared" si="8"/>
        <v>0</v>
      </c>
      <c r="S17" s="59">
        <f t="shared" si="13"/>
        <v>0</v>
      </c>
    </row>
    <row r="18" spans="1:19" s="6" customFormat="1" ht="15.65" customHeight="1" x14ac:dyDescent="0.3">
      <c r="A18" s="12"/>
      <c r="B18" s="25" t="s">
        <v>58</v>
      </c>
      <c r="C18" s="118">
        <f>'BH Services'!C293</f>
        <v>0</v>
      </c>
      <c r="D18" s="118">
        <f>'BH Services'!D293</f>
        <v>0</v>
      </c>
      <c r="E18" s="118">
        <f>'BH Services'!E293</f>
        <v>0</v>
      </c>
      <c r="F18" s="53">
        <f t="shared" si="2"/>
        <v>0</v>
      </c>
      <c r="G18" s="118">
        <f>'BH Services'!G293</f>
        <v>0</v>
      </c>
      <c r="H18" s="118">
        <f>'BH Services'!H293</f>
        <v>0</v>
      </c>
      <c r="I18" s="118">
        <f>'BH Services'!I293</f>
        <v>0</v>
      </c>
      <c r="J18" s="53">
        <f t="shared" si="4"/>
        <v>0</v>
      </c>
      <c r="K18" s="118">
        <f>'BH Services'!K293</f>
        <v>0</v>
      </c>
      <c r="L18" s="118">
        <f>'BH Services'!L293</f>
        <v>0</v>
      </c>
      <c r="M18" s="118">
        <f>'BH Services'!M293</f>
        <v>0</v>
      </c>
      <c r="N18" s="53">
        <f t="shared" si="6"/>
        <v>0</v>
      </c>
      <c r="O18" s="118">
        <f>'BH Services'!O293</f>
        <v>0</v>
      </c>
      <c r="P18" s="118">
        <f>'BH Services'!P293</f>
        <v>0</v>
      </c>
      <c r="Q18" s="118">
        <f>'BH Services'!Q293</f>
        <v>0</v>
      </c>
      <c r="R18" s="53">
        <f t="shared" si="8"/>
        <v>0</v>
      </c>
      <c r="S18" s="59">
        <f t="shared" si="13"/>
        <v>0</v>
      </c>
    </row>
    <row r="19" spans="1:19" s="6" customFormat="1" ht="15.65" customHeight="1" x14ac:dyDescent="0.3">
      <c r="A19" s="12"/>
      <c r="B19" s="25" t="s">
        <v>62</v>
      </c>
      <c r="C19" s="118">
        <f>'BH Services'!C294</f>
        <v>0</v>
      </c>
      <c r="D19" s="118">
        <f>'BH Services'!D294</f>
        <v>0</v>
      </c>
      <c r="E19" s="118">
        <f>'BH Services'!E294</f>
        <v>0</v>
      </c>
      <c r="F19" s="53">
        <f t="shared" si="2"/>
        <v>0</v>
      </c>
      <c r="G19" s="118">
        <f>'BH Services'!G294</f>
        <v>0</v>
      </c>
      <c r="H19" s="118">
        <f>'BH Services'!H294</f>
        <v>0</v>
      </c>
      <c r="I19" s="118">
        <f>'BH Services'!I294</f>
        <v>0</v>
      </c>
      <c r="J19" s="53">
        <f t="shared" si="4"/>
        <v>0</v>
      </c>
      <c r="K19" s="118">
        <f>'BH Services'!K294</f>
        <v>0</v>
      </c>
      <c r="L19" s="118">
        <f>'BH Services'!L294</f>
        <v>0</v>
      </c>
      <c r="M19" s="118">
        <f>'BH Services'!M294</f>
        <v>0</v>
      </c>
      <c r="N19" s="53">
        <f t="shared" si="6"/>
        <v>0</v>
      </c>
      <c r="O19" s="118">
        <f>'BH Services'!O294</f>
        <v>0</v>
      </c>
      <c r="P19" s="118">
        <f>'BH Services'!P294</f>
        <v>0</v>
      </c>
      <c r="Q19" s="118">
        <f>'BH Services'!Q294</f>
        <v>0</v>
      </c>
      <c r="R19" s="53">
        <f t="shared" si="8"/>
        <v>0</v>
      </c>
      <c r="S19" s="59">
        <f t="shared" si="13"/>
        <v>0</v>
      </c>
    </row>
    <row r="20" spans="1:19" s="6" customFormat="1" ht="15.65" customHeight="1" x14ac:dyDescent="0.3">
      <c r="A20" s="12"/>
      <c r="B20" s="23" t="s">
        <v>148</v>
      </c>
      <c r="C20" s="119">
        <f>'BH Services'!C295</f>
        <v>0</v>
      </c>
      <c r="D20" s="119">
        <f>'BH Services'!D295</f>
        <v>0</v>
      </c>
      <c r="E20" s="119">
        <f>'BH Services'!E295</f>
        <v>0</v>
      </c>
      <c r="F20" s="54">
        <f t="shared" si="2"/>
        <v>0</v>
      </c>
      <c r="G20" s="119">
        <f>'BH Services'!G295</f>
        <v>0</v>
      </c>
      <c r="H20" s="119">
        <f>'BH Services'!H295</f>
        <v>0</v>
      </c>
      <c r="I20" s="119">
        <f>'BH Services'!I295</f>
        <v>0</v>
      </c>
      <c r="J20" s="54">
        <f t="shared" si="4"/>
        <v>0</v>
      </c>
      <c r="K20" s="119">
        <f>'BH Services'!K295</f>
        <v>0</v>
      </c>
      <c r="L20" s="119">
        <f>'BH Services'!L295</f>
        <v>0</v>
      </c>
      <c r="M20" s="119">
        <f>'BH Services'!M295</f>
        <v>0</v>
      </c>
      <c r="N20" s="54">
        <f t="shared" si="6"/>
        <v>0</v>
      </c>
      <c r="O20" s="119">
        <f>'BH Services'!O295</f>
        <v>0</v>
      </c>
      <c r="P20" s="119">
        <f>'BH Services'!P295</f>
        <v>0</v>
      </c>
      <c r="Q20" s="119">
        <f>'BH Services'!Q295</f>
        <v>0</v>
      </c>
      <c r="R20" s="54">
        <f t="shared" si="8"/>
        <v>0</v>
      </c>
      <c r="S20" s="83">
        <f t="shared" si="13"/>
        <v>0</v>
      </c>
    </row>
    <row r="21" spans="1:19" s="6" customFormat="1" ht="15.65" customHeight="1" x14ac:dyDescent="0.3">
      <c r="A21" s="12"/>
      <c r="B21" s="13" t="s">
        <v>43</v>
      </c>
      <c r="C21" s="26">
        <f>C10+C16</f>
        <v>0</v>
      </c>
      <c r="D21" s="26">
        <f t="shared" ref="D21:E21" si="18">D10+D16</f>
        <v>0</v>
      </c>
      <c r="E21" s="27">
        <f t="shared" si="18"/>
        <v>0</v>
      </c>
      <c r="F21" s="60">
        <f t="shared" si="2"/>
        <v>0</v>
      </c>
      <c r="G21" s="26">
        <f>G10+G16</f>
        <v>0</v>
      </c>
      <c r="H21" s="26">
        <f t="shared" ref="H21:I21" si="19">H10+H16</f>
        <v>0</v>
      </c>
      <c r="I21" s="27">
        <f t="shared" si="19"/>
        <v>0</v>
      </c>
      <c r="J21" s="60">
        <f t="shared" si="4"/>
        <v>0</v>
      </c>
      <c r="K21" s="26">
        <f>K10+K16</f>
        <v>0</v>
      </c>
      <c r="L21" s="26">
        <f t="shared" ref="L21:M21" si="20">L10+L16</f>
        <v>0</v>
      </c>
      <c r="M21" s="27">
        <f t="shared" si="20"/>
        <v>0</v>
      </c>
      <c r="N21" s="60">
        <f t="shared" si="6"/>
        <v>0</v>
      </c>
      <c r="O21" s="26">
        <f>O10+O16</f>
        <v>0</v>
      </c>
      <c r="P21" s="26">
        <f t="shared" ref="P21:Q21" si="21">P10+P16</f>
        <v>0</v>
      </c>
      <c r="Q21" s="27">
        <f t="shared" si="21"/>
        <v>0</v>
      </c>
      <c r="R21" s="60">
        <f t="shared" si="8"/>
        <v>0</v>
      </c>
      <c r="S21" s="62">
        <f t="shared" si="13"/>
        <v>0</v>
      </c>
    </row>
    <row r="22" spans="1:19" s="6" customFormat="1" ht="15.65" customHeight="1" x14ac:dyDescent="0.3">
      <c r="A22" s="12"/>
      <c r="B22" s="13" t="s">
        <v>44</v>
      </c>
      <c r="C22" s="28">
        <f>C11</f>
        <v>0</v>
      </c>
      <c r="D22" s="28">
        <f t="shared" ref="D22:E22" si="22">D11</f>
        <v>0</v>
      </c>
      <c r="E22" s="29">
        <f t="shared" si="22"/>
        <v>0</v>
      </c>
      <c r="F22" s="63">
        <f t="shared" si="2"/>
        <v>0</v>
      </c>
      <c r="G22" s="28">
        <f>G11</f>
        <v>0</v>
      </c>
      <c r="H22" s="28">
        <f t="shared" ref="H22:I22" si="23">H11</f>
        <v>0</v>
      </c>
      <c r="I22" s="29">
        <f t="shared" si="23"/>
        <v>0</v>
      </c>
      <c r="J22" s="63">
        <f t="shared" si="4"/>
        <v>0</v>
      </c>
      <c r="K22" s="28">
        <f>K11</f>
        <v>0</v>
      </c>
      <c r="L22" s="28">
        <f t="shared" ref="L22:M22" si="24">L11</f>
        <v>0</v>
      </c>
      <c r="M22" s="29">
        <f t="shared" si="24"/>
        <v>0</v>
      </c>
      <c r="N22" s="63">
        <f t="shared" si="6"/>
        <v>0</v>
      </c>
      <c r="O22" s="28">
        <f>O11</f>
        <v>0</v>
      </c>
      <c r="P22" s="28">
        <f t="shared" ref="P22:Q22" si="25">P11</f>
        <v>0</v>
      </c>
      <c r="Q22" s="29">
        <f t="shared" si="25"/>
        <v>0</v>
      </c>
      <c r="R22" s="63">
        <f t="shared" si="8"/>
        <v>0</v>
      </c>
      <c r="S22" s="65">
        <f t="shared" si="13"/>
        <v>0</v>
      </c>
    </row>
    <row r="23" spans="1:19" s="6" customFormat="1" ht="15.65" customHeight="1" x14ac:dyDescent="0.3">
      <c r="A23" s="12"/>
      <c r="B23" s="13" t="s">
        <v>45</v>
      </c>
      <c r="C23" s="28">
        <f>C12+C18</f>
        <v>0</v>
      </c>
      <c r="D23" s="28">
        <f t="shared" ref="D23:E23" si="26">D12+D18</f>
        <v>0</v>
      </c>
      <c r="E23" s="29">
        <f t="shared" si="26"/>
        <v>0</v>
      </c>
      <c r="F23" s="63">
        <f t="shared" si="2"/>
        <v>0</v>
      </c>
      <c r="G23" s="28">
        <f>G12+G18</f>
        <v>0</v>
      </c>
      <c r="H23" s="28">
        <f t="shared" ref="H23:I23" si="27">H12+H18</f>
        <v>0</v>
      </c>
      <c r="I23" s="29">
        <f t="shared" si="27"/>
        <v>0</v>
      </c>
      <c r="J23" s="63">
        <f t="shared" si="4"/>
        <v>0</v>
      </c>
      <c r="K23" s="28">
        <f>K12+K18</f>
        <v>0</v>
      </c>
      <c r="L23" s="28">
        <f t="shared" ref="L23:M23" si="28">L12+L18</f>
        <v>0</v>
      </c>
      <c r="M23" s="29">
        <f t="shared" si="28"/>
        <v>0</v>
      </c>
      <c r="N23" s="63">
        <f t="shared" si="6"/>
        <v>0</v>
      </c>
      <c r="O23" s="28">
        <f>O12+O18</f>
        <v>0</v>
      </c>
      <c r="P23" s="28">
        <f t="shared" ref="P23:Q23" si="29">P12+P18</f>
        <v>0</v>
      </c>
      <c r="Q23" s="29">
        <f t="shared" si="29"/>
        <v>0</v>
      </c>
      <c r="R23" s="63">
        <f t="shared" si="8"/>
        <v>0</v>
      </c>
      <c r="S23" s="65">
        <f t="shared" si="13"/>
        <v>0</v>
      </c>
    </row>
    <row r="24" spans="1:19" s="6" customFormat="1" ht="15.65" customHeight="1" x14ac:dyDescent="0.3">
      <c r="A24" s="12"/>
      <c r="B24" s="13" t="s">
        <v>63</v>
      </c>
      <c r="C24" s="28">
        <f>C13</f>
        <v>0</v>
      </c>
      <c r="D24" s="28">
        <f t="shared" ref="D24:E24" si="30">D13</f>
        <v>0</v>
      </c>
      <c r="E24" s="29">
        <f t="shared" si="30"/>
        <v>0</v>
      </c>
      <c r="F24" s="63">
        <f t="shared" si="2"/>
        <v>0</v>
      </c>
      <c r="G24" s="28">
        <f>G13</f>
        <v>0</v>
      </c>
      <c r="H24" s="28">
        <f t="shared" ref="H24:I24" si="31">H13</f>
        <v>0</v>
      </c>
      <c r="I24" s="29">
        <f t="shared" si="31"/>
        <v>0</v>
      </c>
      <c r="J24" s="63">
        <f t="shared" si="4"/>
        <v>0</v>
      </c>
      <c r="K24" s="28">
        <f>K13</f>
        <v>0</v>
      </c>
      <c r="L24" s="28">
        <f t="shared" ref="L24:M24" si="32">L13</f>
        <v>0</v>
      </c>
      <c r="M24" s="29">
        <f t="shared" si="32"/>
        <v>0</v>
      </c>
      <c r="N24" s="63">
        <f t="shared" si="6"/>
        <v>0</v>
      </c>
      <c r="O24" s="28">
        <f>O13</f>
        <v>0</v>
      </c>
      <c r="P24" s="28">
        <f t="shared" ref="P24:Q24" si="33">P13</f>
        <v>0</v>
      </c>
      <c r="Q24" s="29">
        <f t="shared" si="33"/>
        <v>0</v>
      </c>
      <c r="R24" s="63">
        <f t="shared" si="8"/>
        <v>0</v>
      </c>
      <c r="S24" s="65">
        <f t="shared" si="13"/>
        <v>0</v>
      </c>
    </row>
    <row r="25" spans="1:19" s="6" customFormat="1" ht="15.65" customHeight="1" x14ac:dyDescent="0.3">
      <c r="A25" s="12"/>
      <c r="B25" s="13" t="s">
        <v>64</v>
      </c>
      <c r="C25" s="28">
        <f>C19</f>
        <v>0</v>
      </c>
      <c r="D25" s="28">
        <f t="shared" ref="D25:E25" si="34">D19</f>
        <v>0</v>
      </c>
      <c r="E25" s="29">
        <f t="shared" si="34"/>
        <v>0</v>
      </c>
      <c r="F25" s="63">
        <f t="shared" si="2"/>
        <v>0</v>
      </c>
      <c r="G25" s="28">
        <f>G19</f>
        <v>0</v>
      </c>
      <c r="H25" s="28">
        <f t="shared" ref="H25:I25" si="35">H19</f>
        <v>0</v>
      </c>
      <c r="I25" s="29">
        <f t="shared" si="35"/>
        <v>0</v>
      </c>
      <c r="J25" s="63">
        <f t="shared" si="4"/>
        <v>0</v>
      </c>
      <c r="K25" s="28">
        <f>K19</f>
        <v>0</v>
      </c>
      <c r="L25" s="28">
        <f t="shared" ref="L25:M25" si="36">L19</f>
        <v>0</v>
      </c>
      <c r="M25" s="29">
        <f t="shared" si="36"/>
        <v>0</v>
      </c>
      <c r="N25" s="63">
        <f t="shared" si="6"/>
        <v>0</v>
      </c>
      <c r="O25" s="28">
        <f>O19</f>
        <v>0</v>
      </c>
      <c r="P25" s="28">
        <f t="shared" ref="P25:Q25" si="37">P19</f>
        <v>0</v>
      </c>
      <c r="Q25" s="29">
        <f t="shared" si="37"/>
        <v>0</v>
      </c>
      <c r="R25" s="63">
        <f t="shared" si="8"/>
        <v>0</v>
      </c>
      <c r="S25" s="65">
        <f t="shared" si="13"/>
        <v>0</v>
      </c>
    </row>
    <row r="26" spans="1:19" s="6" customFormat="1" ht="15.65" customHeight="1" x14ac:dyDescent="0.3">
      <c r="A26" s="12"/>
      <c r="B26" s="13" t="s">
        <v>65</v>
      </c>
      <c r="C26" s="28">
        <f>C17</f>
        <v>0</v>
      </c>
      <c r="D26" s="28">
        <f t="shared" ref="D26:E26" si="38">D17</f>
        <v>0</v>
      </c>
      <c r="E26" s="29">
        <f t="shared" si="38"/>
        <v>0</v>
      </c>
      <c r="F26" s="63">
        <f t="shared" si="2"/>
        <v>0</v>
      </c>
      <c r="G26" s="28">
        <f>G17</f>
        <v>0</v>
      </c>
      <c r="H26" s="28">
        <f t="shared" ref="H26:I26" si="39">H17</f>
        <v>0</v>
      </c>
      <c r="I26" s="29">
        <f t="shared" si="39"/>
        <v>0</v>
      </c>
      <c r="J26" s="63">
        <f t="shared" si="4"/>
        <v>0</v>
      </c>
      <c r="K26" s="28">
        <f>K17</f>
        <v>0</v>
      </c>
      <c r="L26" s="28">
        <f t="shared" ref="L26:M26" si="40">L17</f>
        <v>0</v>
      </c>
      <c r="M26" s="29">
        <f t="shared" si="40"/>
        <v>0</v>
      </c>
      <c r="N26" s="63">
        <f t="shared" si="6"/>
        <v>0</v>
      </c>
      <c r="O26" s="28">
        <f>O17</f>
        <v>0</v>
      </c>
      <c r="P26" s="28">
        <f t="shared" ref="P26:Q26" si="41">P17</f>
        <v>0</v>
      </c>
      <c r="Q26" s="29">
        <f t="shared" si="41"/>
        <v>0</v>
      </c>
      <c r="R26" s="63">
        <f t="shared" si="8"/>
        <v>0</v>
      </c>
      <c r="S26" s="65">
        <f t="shared" si="13"/>
        <v>0</v>
      </c>
    </row>
    <row r="27" spans="1:19" s="6" customFormat="1" ht="15.65" customHeight="1" x14ac:dyDescent="0.3">
      <c r="A27" s="12"/>
      <c r="B27" s="30" t="s">
        <v>149</v>
      </c>
      <c r="C27" s="31">
        <f>C14+C20</f>
        <v>0</v>
      </c>
      <c r="D27" s="31">
        <f t="shared" ref="D27:E27" si="42">D14+D20</f>
        <v>0</v>
      </c>
      <c r="E27" s="32">
        <f t="shared" si="42"/>
        <v>0</v>
      </c>
      <c r="F27" s="32">
        <f t="shared" si="2"/>
        <v>0</v>
      </c>
      <c r="G27" s="31">
        <f>G14+G20</f>
        <v>0</v>
      </c>
      <c r="H27" s="31">
        <f t="shared" ref="H27:I27" si="43">H14+H20</f>
        <v>0</v>
      </c>
      <c r="I27" s="32">
        <f t="shared" si="43"/>
        <v>0</v>
      </c>
      <c r="J27" s="32">
        <f t="shared" si="4"/>
        <v>0</v>
      </c>
      <c r="K27" s="31">
        <f>K14+K20</f>
        <v>0</v>
      </c>
      <c r="L27" s="31">
        <f t="shared" ref="L27:M27" si="44">L14+L20</f>
        <v>0</v>
      </c>
      <c r="M27" s="32">
        <f t="shared" si="44"/>
        <v>0</v>
      </c>
      <c r="N27" s="32">
        <f t="shared" si="6"/>
        <v>0</v>
      </c>
      <c r="O27" s="31">
        <f>O14+O20</f>
        <v>0</v>
      </c>
      <c r="P27" s="31">
        <f t="shared" ref="P27:Q27" si="45">P14+P20</f>
        <v>0</v>
      </c>
      <c r="Q27" s="32">
        <f t="shared" si="45"/>
        <v>0</v>
      </c>
      <c r="R27" s="32">
        <f t="shared" si="8"/>
        <v>0</v>
      </c>
      <c r="S27" s="33">
        <f t="shared" si="13"/>
        <v>0</v>
      </c>
    </row>
    <row r="28" spans="1:19" s="6" customFormat="1" ht="15.65" customHeight="1" x14ac:dyDescent="0.3">
      <c r="A28" s="12"/>
      <c r="B28" s="34" t="s">
        <v>66</v>
      </c>
      <c r="C28" s="35">
        <f>IF(C$7=0,0,C8/C$7*1000)</f>
        <v>0</v>
      </c>
      <c r="D28" s="35">
        <f t="shared" ref="D28:E28" si="46">IF(D$7=0,0,D8/D$7*1000)</f>
        <v>0</v>
      </c>
      <c r="E28" s="35">
        <f t="shared" si="46"/>
        <v>0</v>
      </c>
      <c r="F28" s="36">
        <f>IF(SUM(C$7:E$7)=0,0,F8/SUM(C$7:E$7)*1000)</f>
        <v>0</v>
      </c>
      <c r="G28" s="35">
        <f>IF(G$7=0,0,G8/G$7*1000)</f>
        <v>0</v>
      </c>
      <c r="H28" s="35">
        <f t="shared" ref="H28:I28" si="47">IF(H$7=0,0,H8/H$7*1000)</f>
        <v>0</v>
      </c>
      <c r="I28" s="35">
        <f t="shared" si="47"/>
        <v>0</v>
      </c>
      <c r="J28" s="36">
        <f>IF(SUM(G$7:I$7)=0,0,J8/SUM(G$7:I$7)*1000)</f>
        <v>0</v>
      </c>
      <c r="K28" s="35">
        <f>IF(K$7=0,0,K8/K$7*1000)</f>
        <v>0</v>
      </c>
      <c r="L28" s="35">
        <f t="shared" ref="L28:M28" si="48">IF(L$7=0,0,L8/L$7*1000)</f>
        <v>0</v>
      </c>
      <c r="M28" s="35">
        <f t="shared" si="48"/>
        <v>0</v>
      </c>
      <c r="N28" s="36">
        <f>IF(SUM(K$7:M$7)=0,0,N8/SUM(K$7:M$7)*1000)</f>
        <v>0</v>
      </c>
      <c r="O28" s="35">
        <f>IF(O$7=0,0,O8/O$7*1000)</f>
        <v>0</v>
      </c>
      <c r="P28" s="35">
        <f t="shared" ref="P28:Q28" si="49">IF(P$7=0,0,P8/P$7*1000)</f>
        <v>0</v>
      </c>
      <c r="Q28" s="35">
        <f t="shared" si="49"/>
        <v>0</v>
      </c>
      <c r="R28" s="36">
        <f>IF(SUM(O$7:Q$7)=0,0,R8/SUM(O$7:Q$7)*1000)</f>
        <v>0</v>
      </c>
      <c r="S28" s="36">
        <f>IF(SUMIF($C$4:$R$4,1,$C$7:$R$7)=0,0,S8/SUMIF($C$4:$R$4,1,$C$7:$R$7)*1000)</f>
        <v>0</v>
      </c>
    </row>
    <row r="29" spans="1:19" s="6" customFormat="1" ht="15.65" customHeight="1" x14ac:dyDescent="0.3">
      <c r="A29" s="12"/>
      <c r="B29" s="34" t="s">
        <v>67</v>
      </c>
      <c r="C29" s="37">
        <f>IF(C8=0,0,C21/C8)</f>
        <v>0</v>
      </c>
      <c r="D29" s="37">
        <f t="shared" ref="D29:F29" si="50">IF(D8=0,0,D21/D8)</f>
        <v>0</v>
      </c>
      <c r="E29" s="37">
        <f t="shared" si="50"/>
        <v>0</v>
      </c>
      <c r="F29" s="37">
        <f t="shared" si="50"/>
        <v>0</v>
      </c>
      <c r="G29" s="37">
        <f>IF(G8=0,0,G21/G8)</f>
        <v>0</v>
      </c>
      <c r="H29" s="37">
        <f t="shared" ref="H29:J29" si="51">IF(H8=0,0,H21/H8)</f>
        <v>0</v>
      </c>
      <c r="I29" s="37">
        <f t="shared" si="51"/>
        <v>0</v>
      </c>
      <c r="J29" s="37">
        <f t="shared" si="51"/>
        <v>0</v>
      </c>
      <c r="K29" s="37">
        <f>IF(K8=0,0,K21/K8)</f>
        <v>0</v>
      </c>
      <c r="L29" s="37">
        <f t="shared" ref="L29:N29" si="52">IF(L8=0,0,L21/L8)</f>
        <v>0</v>
      </c>
      <c r="M29" s="37">
        <f t="shared" si="52"/>
        <v>0</v>
      </c>
      <c r="N29" s="37">
        <f t="shared" si="52"/>
        <v>0</v>
      </c>
      <c r="O29" s="37">
        <f>IF(O8=0,0,O21/O8)</f>
        <v>0</v>
      </c>
      <c r="P29" s="37">
        <f t="shared" ref="P29:S29" si="53">IF(P8=0,0,P21/P8)</f>
        <v>0</v>
      </c>
      <c r="Q29" s="37">
        <f t="shared" si="53"/>
        <v>0</v>
      </c>
      <c r="R29" s="37">
        <f t="shared" si="53"/>
        <v>0</v>
      </c>
      <c r="S29" s="37">
        <f t="shared" si="53"/>
        <v>0</v>
      </c>
    </row>
    <row r="30" spans="1:19" s="6" customFormat="1" ht="15.65" customHeight="1" x14ac:dyDescent="0.3">
      <c r="A30" s="12"/>
      <c r="B30" s="34" t="s">
        <v>68</v>
      </c>
      <c r="C30" s="36">
        <f>IF(C$7=0,0,C21/C$7*1000)</f>
        <v>0</v>
      </c>
      <c r="D30" s="36">
        <f t="shared" ref="D30:E30" si="54">IF(D$7=0,0,D21/D$7*1000)</f>
        <v>0</v>
      </c>
      <c r="E30" s="36">
        <f t="shared" si="54"/>
        <v>0</v>
      </c>
      <c r="F30" s="36">
        <f>IF(SUM(C$7:E$7)=0,0,F21/SUM(C$7:E$7)*1000)</f>
        <v>0</v>
      </c>
      <c r="G30" s="36">
        <f>IF(G$7=0,0,G21/G$7*1000)</f>
        <v>0</v>
      </c>
      <c r="H30" s="36">
        <f t="shared" ref="H30:I30" si="55">IF(H$7=0,0,H21/H$7*1000)</f>
        <v>0</v>
      </c>
      <c r="I30" s="36">
        <f t="shared" si="55"/>
        <v>0</v>
      </c>
      <c r="J30" s="36">
        <f>IF(SUM(G$7:I$7)=0,0,J21/SUM(G$7:I$7)*1000)</f>
        <v>0</v>
      </c>
      <c r="K30" s="36">
        <f>IF(K$7=0,0,K21/K$7*1000)</f>
        <v>0</v>
      </c>
      <c r="L30" s="36">
        <f t="shared" ref="L30:M30" si="56">IF(L$7=0,0,L21/L$7*1000)</f>
        <v>0</v>
      </c>
      <c r="M30" s="36">
        <f t="shared" si="56"/>
        <v>0</v>
      </c>
      <c r="N30" s="36">
        <f>IF(SUM(K$7:M$7)=0,0,N21/SUM(K$7:M$7)*1000)</f>
        <v>0</v>
      </c>
      <c r="O30" s="36">
        <f>IF(O$7=0,0,O21/O$7*1000)</f>
        <v>0</v>
      </c>
      <c r="P30" s="36">
        <f t="shared" ref="P30:Q30" si="57">IF(P$7=0,0,P21/P$7*1000)</f>
        <v>0</v>
      </c>
      <c r="Q30" s="36">
        <f t="shared" si="57"/>
        <v>0</v>
      </c>
      <c r="R30" s="36">
        <f>IF(SUM(O$7:Q$7)=0,0,R21/SUM(O$7:Q$7)*1000)</f>
        <v>0</v>
      </c>
      <c r="S30" s="36">
        <f>IF(SUMIF($C$4:$R$4,1,$C$7:$R$7)=0,0,S21/SUMIF($C$4:$R$4,1,$C$7:$R$7)*1000)</f>
        <v>0</v>
      </c>
    </row>
    <row r="31" spans="1:19" s="6" customFormat="1" ht="15.65" customHeight="1" x14ac:dyDescent="0.3">
      <c r="A31" s="12"/>
      <c r="B31" s="34" t="s">
        <v>69</v>
      </c>
      <c r="C31" s="37">
        <f>IF(C8=0,0,SUM(C22:C26)/C8)</f>
        <v>0</v>
      </c>
      <c r="D31" s="37">
        <f t="shared" ref="D31:F31" si="58">IF(D8=0,0,SUM(D22:D26)/D8)</f>
        <v>0</v>
      </c>
      <c r="E31" s="37">
        <f t="shared" si="58"/>
        <v>0</v>
      </c>
      <c r="F31" s="37">
        <f t="shared" si="58"/>
        <v>0</v>
      </c>
      <c r="G31" s="37">
        <f>IF(G8=0,0,SUM(G22:G26)/G8)</f>
        <v>0</v>
      </c>
      <c r="H31" s="37">
        <f t="shared" ref="H31:J31" si="59">IF(H8=0,0,SUM(H22:H26)/H8)</f>
        <v>0</v>
      </c>
      <c r="I31" s="37">
        <f t="shared" si="59"/>
        <v>0</v>
      </c>
      <c r="J31" s="37">
        <f t="shared" si="59"/>
        <v>0</v>
      </c>
      <c r="K31" s="37">
        <f>IF(K8=0,0,SUM(K22:K26)/K8)</f>
        <v>0</v>
      </c>
      <c r="L31" s="37">
        <f t="shared" ref="L31:N31" si="60">IF(L8=0,0,SUM(L22:L26)/L8)</f>
        <v>0</v>
      </c>
      <c r="M31" s="37">
        <f t="shared" si="60"/>
        <v>0</v>
      </c>
      <c r="N31" s="37">
        <f t="shared" si="60"/>
        <v>0</v>
      </c>
      <c r="O31" s="37">
        <f>IF(O8=0,0,SUM(O22:O26)/O8)</f>
        <v>0</v>
      </c>
      <c r="P31" s="37">
        <f t="shared" ref="P31:R31" si="61">IF(P8=0,0,SUM(P22:P26)/P8)</f>
        <v>0</v>
      </c>
      <c r="Q31" s="37">
        <f t="shared" si="61"/>
        <v>0</v>
      </c>
      <c r="R31" s="37">
        <f t="shared" si="61"/>
        <v>0</v>
      </c>
      <c r="S31" s="37">
        <f t="shared" ref="S31" si="62">IF(S8=0,0,SUM(S22:S26)/S8)</f>
        <v>0</v>
      </c>
    </row>
    <row r="32" spans="1:19" s="6" customFormat="1" ht="15.65" customHeight="1" thickBot="1" x14ac:dyDescent="0.35">
      <c r="A32" s="14"/>
      <c r="B32" s="38" t="s">
        <v>70</v>
      </c>
      <c r="C32" s="39">
        <f>IF(C$7=0,0,SUM(C22:C26)/C$7*1000)</f>
        <v>0</v>
      </c>
      <c r="D32" s="39">
        <f t="shared" ref="D32:Q32" si="63">IF(D$7=0,0,SUM(D22:D26)/D$7*1000)</f>
        <v>0</v>
      </c>
      <c r="E32" s="39">
        <f t="shared" si="63"/>
        <v>0</v>
      </c>
      <c r="F32" s="39">
        <f>IF(SUM(C$7:E$7)=0,0,SUM(F22:F26)/SUM(C$7:E$7)*1000)</f>
        <v>0</v>
      </c>
      <c r="G32" s="39">
        <f t="shared" si="63"/>
        <v>0</v>
      </c>
      <c r="H32" s="39">
        <f t="shared" si="63"/>
        <v>0</v>
      </c>
      <c r="I32" s="39">
        <f t="shared" si="63"/>
        <v>0</v>
      </c>
      <c r="J32" s="39">
        <f>IF(SUM(G$7:I$7)=0,0,SUM(J22:J26)/SUM(G$7:I$7)*1000)</f>
        <v>0</v>
      </c>
      <c r="K32" s="39">
        <f t="shared" si="63"/>
        <v>0</v>
      </c>
      <c r="L32" s="39">
        <f t="shared" si="63"/>
        <v>0</v>
      </c>
      <c r="M32" s="39">
        <f t="shared" si="63"/>
        <v>0</v>
      </c>
      <c r="N32" s="39">
        <f>IF(SUM(K$7:M$7)=0,0,SUM(N22:N26)/SUM(K$7:M$7)*1000)</f>
        <v>0</v>
      </c>
      <c r="O32" s="39">
        <f t="shared" si="63"/>
        <v>0</v>
      </c>
      <c r="P32" s="39">
        <f t="shared" si="63"/>
        <v>0</v>
      </c>
      <c r="Q32" s="39">
        <f t="shared" si="63"/>
        <v>0</v>
      </c>
      <c r="R32" s="39">
        <f>IF(SUM(O$7:Q$7)=0,0,SUM(R22:R26)/SUM(O$7:Q$7)*1000)</f>
        <v>0</v>
      </c>
      <c r="S32" s="39">
        <f>IF(SUMIF($C$4:$R$4,1,$C$7:$R$7)=0,0,SUM(S22:S26)/SUMIF($C$4:$R$4,1,$C$7:$R$7)*1000)</f>
        <v>0</v>
      </c>
    </row>
    <row r="33" spans="1:19" s="6" customFormat="1" ht="15.65" customHeight="1" x14ac:dyDescent="0.3">
      <c r="A33" s="12" t="s">
        <v>47</v>
      </c>
      <c r="B33" s="17" t="s">
        <v>54</v>
      </c>
      <c r="C33" s="18">
        <f>C34+C40</f>
        <v>0</v>
      </c>
      <c r="D33" s="18">
        <f t="shared" ref="D33" si="64">D34+D40</f>
        <v>0</v>
      </c>
      <c r="E33" s="18">
        <f t="shared" ref="E33" si="65">E34+E40</f>
        <v>0</v>
      </c>
      <c r="F33" s="54">
        <f t="shared" ref="F33:F52" si="66">SUM(C33:E33)</f>
        <v>0</v>
      </c>
      <c r="G33" s="18">
        <f>G34+G40</f>
        <v>0</v>
      </c>
      <c r="H33" s="18">
        <f t="shared" ref="H33" si="67">H34+H40</f>
        <v>0</v>
      </c>
      <c r="I33" s="18">
        <f t="shared" ref="I33" si="68">I34+I40</f>
        <v>0</v>
      </c>
      <c r="J33" s="54">
        <f t="shared" ref="J33:J52" si="69">SUM(G33:I33)</f>
        <v>0</v>
      </c>
      <c r="K33" s="18">
        <f>K34+K40</f>
        <v>0</v>
      </c>
      <c r="L33" s="18">
        <f t="shared" ref="L33" si="70">L34+L40</f>
        <v>0</v>
      </c>
      <c r="M33" s="18">
        <f t="shared" ref="M33" si="71">M34+M40</f>
        <v>0</v>
      </c>
      <c r="N33" s="54">
        <f t="shared" ref="N33:N52" si="72">SUM(K33:M33)</f>
        <v>0</v>
      </c>
      <c r="O33" s="18">
        <f>O34+O40</f>
        <v>0</v>
      </c>
      <c r="P33" s="18">
        <f t="shared" ref="P33" si="73">P34+P40</f>
        <v>0</v>
      </c>
      <c r="Q33" s="18">
        <f t="shared" ref="Q33" si="74">Q34+Q40</f>
        <v>0</v>
      </c>
      <c r="R33" s="54">
        <f t="shared" ref="R33:R52" si="75">SUM(O33:Q33)</f>
        <v>0</v>
      </c>
      <c r="S33" s="56">
        <f t="shared" ref="S33:S77" si="76">SUMIF($C$4:$R$4,1,$C33:$R33)</f>
        <v>0</v>
      </c>
    </row>
    <row r="34" spans="1:19" s="6" customFormat="1" ht="15.65" customHeight="1" x14ac:dyDescent="0.3">
      <c r="A34" s="12"/>
      <c r="B34" s="19" t="s">
        <v>55</v>
      </c>
      <c r="C34" s="20">
        <f>SUM(C35:C39)</f>
        <v>0</v>
      </c>
      <c r="D34" s="20">
        <f t="shared" ref="D34" si="77">SUM(D35:D39)</f>
        <v>0</v>
      </c>
      <c r="E34" s="20">
        <f t="shared" ref="E34" si="78">SUM(E35:E39)</f>
        <v>0</v>
      </c>
      <c r="F34" s="53">
        <f t="shared" si="66"/>
        <v>0</v>
      </c>
      <c r="G34" s="20">
        <f>SUM(G35:G39)</f>
        <v>0</v>
      </c>
      <c r="H34" s="20">
        <f t="shared" ref="H34" si="79">SUM(H35:H39)</f>
        <v>0</v>
      </c>
      <c r="I34" s="20">
        <f t="shared" ref="I34" si="80">SUM(I35:I39)</f>
        <v>0</v>
      </c>
      <c r="J34" s="53">
        <f t="shared" si="69"/>
        <v>0</v>
      </c>
      <c r="K34" s="20">
        <f>SUM(K35:K39)</f>
        <v>0</v>
      </c>
      <c r="L34" s="20">
        <f t="shared" ref="L34" si="81">SUM(L35:L39)</f>
        <v>0</v>
      </c>
      <c r="M34" s="20">
        <f t="shared" ref="M34" si="82">SUM(M35:M39)</f>
        <v>0</v>
      </c>
      <c r="N34" s="53">
        <f t="shared" si="72"/>
        <v>0</v>
      </c>
      <c r="O34" s="20">
        <f>SUM(O35:O39)</f>
        <v>0</v>
      </c>
      <c r="P34" s="20">
        <f t="shared" ref="P34" si="83">SUM(P35:P39)</f>
        <v>0</v>
      </c>
      <c r="Q34" s="20">
        <f t="shared" ref="Q34" si="84">SUM(Q35:Q39)</f>
        <v>0</v>
      </c>
      <c r="R34" s="53">
        <f t="shared" si="75"/>
        <v>0</v>
      </c>
      <c r="S34" s="57">
        <f t="shared" si="76"/>
        <v>0</v>
      </c>
    </row>
    <row r="35" spans="1:19" s="6" customFormat="1" ht="15.65" customHeight="1" x14ac:dyDescent="0.3">
      <c r="A35" s="12"/>
      <c r="B35" s="21" t="s">
        <v>56</v>
      </c>
      <c r="C35" s="117">
        <f>'PH Services'!C385</f>
        <v>0</v>
      </c>
      <c r="D35" s="117">
        <f>'PH Services'!D385</f>
        <v>0</v>
      </c>
      <c r="E35" s="117">
        <f>'PH Services'!E385</f>
        <v>0</v>
      </c>
      <c r="F35" s="52">
        <f t="shared" si="66"/>
        <v>0</v>
      </c>
      <c r="G35" s="117">
        <f>'PH Services'!G385</f>
        <v>0</v>
      </c>
      <c r="H35" s="117">
        <f>'PH Services'!H385</f>
        <v>0</v>
      </c>
      <c r="I35" s="117">
        <f>'PH Services'!I385</f>
        <v>0</v>
      </c>
      <c r="J35" s="52">
        <f t="shared" si="69"/>
        <v>0</v>
      </c>
      <c r="K35" s="117">
        <f>'PH Services'!K385</f>
        <v>0</v>
      </c>
      <c r="L35" s="117">
        <f>'PH Services'!L385</f>
        <v>0</v>
      </c>
      <c r="M35" s="117">
        <f>'PH Services'!M385</f>
        <v>0</v>
      </c>
      <c r="N35" s="52">
        <f t="shared" si="72"/>
        <v>0</v>
      </c>
      <c r="O35" s="117">
        <f>'PH Services'!O385</f>
        <v>0</v>
      </c>
      <c r="P35" s="117">
        <f>'PH Services'!P385</f>
        <v>0</v>
      </c>
      <c r="Q35" s="117">
        <f>'PH Services'!Q385</f>
        <v>0</v>
      </c>
      <c r="R35" s="52">
        <f t="shared" si="75"/>
        <v>0</v>
      </c>
      <c r="S35" s="58">
        <f t="shared" si="76"/>
        <v>0</v>
      </c>
    </row>
    <row r="36" spans="1:19" s="6" customFormat="1" ht="15.65" customHeight="1" x14ac:dyDescent="0.3">
      <c r="A36" s="12"/>
      <c r="B36" s="22" t="s">
        <v>57</v>
      </c>
      <c r="C36" s="118">
        <f>'PH Services'!C386</f>
        <v>0</v>
      </c>
      <c r="D36" s="118">
        <f>'PH Services'!D386</f>
        <v>0</v>
      </c>
      <c r="E36" s="118">
        <f>'PH Services'!E386</f>
        <v>0</v>
      </c>
      <c r="F36" s="53">
        <f t="shared" si="66"/>
        <v>0</v>
      </c>
      <c r="G36" s="118">
        <f>'PH Services'!G386</f>
        <v>0</v>
      </c>
      <c r="H36" s="118">
        <f>'PH Services'!H386</f>
        <v>0</v>
      </c>
      <c r="I36" s="118">
        <f>'PH Services'!I386</f>
        <v>0</v>
      </c>
      <c r="J36" s="53">
        <f t="shared" si="69"/>
        <v>0</v>
      </c>
      <c r="K36" s="118">
        <f>'PH Services'!K386</f>
        <v>0</v>
      </c>
      <c r="L36" s="118">
        <f>'PH Services'!L386</f>
        <v>0</v>
      </c>
      <c r="M36" s="118">
        <f>'PH Services'!M386</f>
        <v>0</v>
      </c>
      <c r="N36" s="53">
        <f t="shared" si="72"/>
        <v>0</v>
      </c>
      <c r="O36" s="118">
        <f>'PH Services'!O386</f>
        <v>0</v>
      </c>
      <c r="P36" s="118">
        <f>'PH Services'!P386</f>
        <v>0</v>
      </c>
      <c r="Q36" s="118">
        <f>'PH Services'!Q386</f>
        <v>0</v>
      </c>
      <c r="R36" s="53">
        <f t="shared" si="75"/>
        <v>0</v>
      </c>
      <c r="S36" s="59">
        <f t="shared" si="76"/>
        <v>0</v>
      </c>
    </row>
    <row r="37" spans="1:19" s="6" customFormat="1" ht="15.65" customHeight="1" x14ac:dyDescent="0.3">
      <c r="A37" s="12"/>
      <c r="B37" s="22" t="s">
        <v>58</v>
      </c>
      <c r="C37" s="118">
        <f>'PH Services'!C387</f>
        <v>0</v>
      </c>
      <c r="D37" s="118">
        <f>'PH Services'!D387</f>
        <v>0</v>
      </c>
      <c r="E37" s="118">
        <f>'PH Services'!E387</f>
        <v>0</v>
      </c>
      <c r="F37" s="53">
        <f t="shared" si="66"/>
        <v>0</v>
      </c>
      <c r="G37" s="118">
        <f>'PH Services'!G387</f>
        <v>0</v>
      </c>
      <c r="H37" s="118">
        <f>'PH Services'!H387</f>
        <v>0</v>
      </c>
      <c r="I37" s="118">
        <f>'PH Services'!I387</f>
        <v>0</v>
      </c>
      <c r="J37" s="53">
        <f t="shared" si="69"/>
        <v>0</v>
      </c>
      <c r="K37" s="118">
        <f>'PH Services'!K387</f>
        <v>0</v>
      </c>
      <c r="L37" s="118">
        <f>'PH Services'!L387</f>
        <v>0</v>
      </c>
      <c r="M37" s="118">
        <f>'PH Services'!M387</f>
        <v>0</v>
      </c>
      <c r="N37" s="53">
        <f t="shared" si="72"/>
        <v>0</v>
      </c>
      <c r="O37" s="118">
        <f>'PH Services'!O387</f>
        <v>0</v>
      </c>
      <c r="P37" s="118">
        <f>'PH Services'!P387</f>
        <v>0</v>
      </c>
      <c r="Q37" s="118">
        <f>'PH Services'!Q387</f>
        <v>0</v>
      </c>
      <c r="R37" s="53">
        <f t="shared" si="75"/>
        <v>0</v>
      </c>
      <c r="S37" s="59">
        <f t="shared" si="76"/>
        <v>0</v>
      </c>
    </row>
    <row r="38" spans="1:19" s="6" customFormat="1" ht="15.65" customHeight="1" x14ac:dyDescent="0.3">
      <c r="A38" s="12"/>
      <c r="B38" s="22" t="s">
        <v>59</v>
      </c>
      <c r="C38" s="118">
        <f>'PH Services'!C388</f>
        <v>0</v>
      </c>
      <c r="D38" s="118">
        <f>'PH Services'!D388</f>
        <v>0</v>
      </c>
      <c r="E38" s="118">
        <f>'PH Services'!E388</f>
        <v>0</v>
      </c>
      <c r="F38" s="53">
        <f t="shared" si="66"/>
        <v>0</v>
      </c>
      <c r="G38" s="118">
        <f>'PH Services'!G388</f>
        <v>0</v>
      </c>
      <c r="H38" s="118">
        <f>'PH Services'!H388</f>
        <v>0</v>
      </c>
      <c r="I38" s="118">
        <f>'PH Services'!I388</f>
        <v>0</v>
      </c>
      <c r="J38" s="53">
        <f t="shared" si="69"/>
        <v>0</v>
      </c>
      <c r="K38" s="118">
        <f>'PH Services'!K388</f>
        <v>0</v>
      </c>
      <c r="L38" s="118">
        <f>'PH Services'!L388</f>
        <v>0</v>
      </c>
      <c r="M38" s="118">
        <f>'PH Services'!M388</f>
        <v>0</v>
      </c>
      <c r="N38" s="53">
        <f t="shared" si="72"/>
        <v>0</v>
      </c>
      <c r="O38" s="118">
        <f>'PH Services'!O388</f>
        <v>0</v>
      </c>
      <c r="P38" s="118">
        <f>'PH Services'!P388</f>
        <v>0</v>
      </c>
      <c r="Q38" s="118">
        <f>'PH Services'!Q388</f>
        <v>0</v>
      </c>
      <c r="R38" s="53">
        <f t="shared" si="75"/>
        <v>0</v>
      </c>
      <c r="S38" s="59">
        <f t="shared" si="76"/>
        <v>0</v>
      </c>
    </row>
    <row r="39" spans="1:19" s="6" customFormat="1" ht="15.65" customHeight="1" x14ac:dyDescent="0.3">
      <c r="A39" s="12"/>
      <c r="B39" s="23" t="s">
        <v>148</v>
      </c>
      <c r="C39" s="119">
        <f>'PH Services'!C389</f>
        <v>0</v>
      </c>
      <c r="D39" s="119">
        <f>'PH Services'!D389</f>
        <v>0</v>
      </c>
      <c r="E39" s="119">
        <f>'PH Services'!E389</f>
        <v>0</v>
      </c>
      <c r="F39" s="54">
        <f t="shared" si="66"/>
        <v>0</v>
      </c>
      <c r="G39" s="119">
        <f>'PH Services'!G389</f>
        <v>0</v>
      </c>
      <c r="H39" s="119">
        <f>'PH Services'!H389</f>
        <v>0</v>
      </c>
      <c r="I39" s="119">
        <f>'PH Services'!I389</f>
        <v>0</v>
      </c>
      <c r="J39" s="54">
        <f t="shared" si="69"/>
        <v>0</v>
      </c>
      <c r="K39" s="119">
        <f>'PH Services'!K389</f>
        <v>0</v>
      </c>
      <c r="L39" s="119">
        <f>'PH Services'!L389</f>
        <v>0</v>
      </c>
      <c r="M39" s="119">
        <f>'PH Services'!M389</f>
        <v>0</v>
      </c>
      <c r="N39" s="54">
        <f t="shared" si="72"/>
        <v>0</v>
      </c>
      <c r="O39" s="119">
        <f>'PH Services'!O389</f>
        <v>0</v>
      </c>
      <c r="P39" s="119">
        <f>'PH Services'!P389</f>
        <v>0</v>
      </c>
      <c r="Q39" s="119">
        <f>'PH Services'!Q389</f>
        <v>0</v>
      </c>
      <c r="R39" s="54">
        <f t="shared" si="75"/>
        <v>0</v>
      </c>
      <c r="S39" s="83">
        <f t="shared" si="76"/>
        <v>0</v>
      </c>
    </row>
    <row r="40" spans="1:19" s="6" customFormat="1" ht="15.65" customHeight="1" x14ac:dyDescent="0.3">
      <c r="A40" s="12"/>
      <c r="B40" s="19" t="s">
        <v>60</v>
      </c>
      <c r="C40" s="20">
        <f>SUM(C41:C45)</f>
        <v>0</v>
      </c>
      <c r="D40" s="20">
        <f t="shared" ref="D40" si="85">SUM(D41:D45)</f>
        <v>0</v>
      </c>
      <c r="E40" s="20">
        <f t="shared" ref="E40" si="86">SUM(E41:E45)</f>
        <v>0</v>
      </c>
      <c r="F40" s="53">
        <f t="shared" si="66"/>
        <v>0</v>
      </c>
      <c r="G40" s="20">
        <f>SUM(G41:G45)</f>
        <v>0</v>
      </c>
      <c r="H40" s="20">
        <f t="shared" ref="H40" si="87">SUM(H41:H45)</f>
        <v>0</v>
      </c>
      <c r="I40" s="20">
        <f t="shared" ref="I40" si="88">SUM(I41:I45)</f>
        <v>0</v>
      </c>
      <c r="J40" s="53">
        <f t="shared" si="69"/>
        <v>0</v>
      </c>
      <c r="K40" s="20">
        <f>SUM(K41:K45)</f>
        <v>0</v>
      </c>
      <c r="L40" s="20">
        <f t="shared" ref="L40" si="89">SUM(L41:L45)</f>
        <v>0</v>
      </c>
      <c r="M40" s="20">
        <f t="shared" ref="M40" si="90">SUM(M41:M45)</f>
        <v>0</v>
      </c>
      <c r="N40" s="53">
        <f t="shared" si="72"/>
        <v>0</v>
      </c>
      <c r="O40" s="20">
        <f>SUM(O41:O45)</f>
        <v>0</v>
      </c>
      <c r="P40" s="20">
        <f t="shared" ref="P40" si="91">SUM(P41:P45)</f>
        <v>0</v>
      </c>
      <c r="Q40" s="20">
        <f t="shared" ref="Q40" si="92">SUM(Q41:Q45)</f>
        <v>0</v>
      </c>
      <c r="R40" s="53">
        <f t="shared" si="75"/>
        <v>0</v>
      </c>
      <c r="S40" s="57">
        <f t="shared" si="76"/>
        <v>0</v>
      </c>
    </row>
    <row r="41" spans="1:19" s="6" customFormat="1" ht="15.65" customHeight="1" x14ac:dyDescent="0.3">
      <c r="A41" s="12"/>
      <c r="B41" s="24" t="s">
        <v>56</v>
      </c>
      <c r="C41" s="117">
        <f>'PH Services'!C391</f>
        <v>0</v>
      </c>
      <c r="D41" s="117">
        <f>'PH Services'!D391</f>
        <v>0</v>
      </c>
      <c r="E41" s="117">
        <f>'PH Services'!E391</f>
        <v>0</v>
      </c>
      <c r="F41" s="52">
        <f t="shared" si="66"/>
        <v>0</v>
      </c>
      <c r="G41" s="117">
        <f>'PH Services'!G391</f>
        <v>0</v>
      </c>
      <c r="H41" s="117">
        <f>'PH Services'!H391</f>
        <v>0</v>
      </c>
      <c r="I41" s="117">
        <f>'PH Services'!I391</f>
        <v>0</v>
      </c>
      <c r="J41" s="52">
        <f t="shared" si="69"/>
        <v>0</v>
      </c>
      <c r="K41" s="117">
        <f>'PH Services'!K391</f>
        <v>0</v>
      </c>
      <c r="L41" s="117">
        <f>'PH Services'!L391</f>
        <v>0</v>
      </c>
      <c r="M41" s="117">
        <f>'PH Services'!M391</f>
        <v>0</v>
      </c>
      <c r="N41" s="52">
        <f t="shared" si="72"/>
        <v>0</v>
      </c>
      <c r="O41" s="117">
        <f>'PH Services'!O391</f>
        <v>0</v>
      </c>
      <c r="P41" s="117">
        <f>'PH Services'!P391</f>
        <v>0</v>
      </c>
      <c r="Q41" s="117">
        <f>'PH Services'!Q391</f>
        <v>0</v>
      </c>
      <c r="R41" s="52">
        <f t="shared" si="75"/>
        <v>0</v>
      </c>
      <c r="S41" s="58">
        <f t="shared" si="76"/>
        <v>0</v>
      </c>
    </row>
    <row r="42" spans="1:19" s="6" customFormat="1" ht="15.65" customHeight="1" x14ac:dyDescent="0.3">
      <c r="A42" s="12"/>
      <c r="B42" s="25" t="s">
        <v>61</v>
      </c>
      <c r="C42" s="118">
        <f>'PH Services'!C392</f>
        <v>0</v>
      </c>
      <c r="D42" s="118">
        <f>'PH Services'!D392</f>
        <v>0</v>
      </c>
      <c r="E42" s="118">
        <f>'PH Services'!E392</f>
        <v>0</v>
      </c>
      <c r="F42" s="53">
        <f t="shared" si="66"/>
        <v>0</v>
      </c>
      <c r="G42" s="118">
        <f>'PH Services'!G392</f>
        <v>0</v>
      </c>
      <c r="H42" s="118">
        <f>'PH Services'!H392</f>
        <v>0</v>
      </c>
      <c r="I42" s="118">
        <f>'PH Services'!I392</f>
        <v>0</v>
      </c>
      <c r="J42" s="53">
        <f t="shared" si="69"/>
        <v>0</v>
      </c>
      <c r="K42" s="118">
        <f>'PH Services'!K392</f>
        <v>0</v>
      </c>
      <c r="L42" s="118">
        <f>'PH Services'!L392</f>
        <v>0</v>
      </c>
      <c r="M42" s="118">
        <f>'PH Services'!M392</f>
        <v>0</v>
      </c>
      <c r="N42" s="53">
        <f t="shared" si="72"/>
        <v>0</v>
      </c>
      <c r="O42" s="118">
        <f>'PH Services'!O392</f>
        <v>0</v>
      </c>
      <c r="P42" s="118">
        <f>'PH Services'!P392</f>
        <v>0</v>
      </c>
      <c r="Q42" s="118">
        <f>'PH Services'!Q392</f>
        <v>0</v>
      </c>
      <c r="R42" s="53">
        <f t="shared" si="75"/>
        <v>0</v>
      </c>
      <c r="S42" s="59">
        <f t="shared" si="76"/>
        <v>0</v>
      </c>
    </row>
    <row r="43" spans="1:19" s="6" customFormat="1" ht="15.65" customHeight="1" x14ac:dyDescent="0.3">
      <c r="A43" s="12"/>
      <c r="B43" s="25" t="s">
        <v>58</v>
      </c>
      <c r="C43" s="118">
        <f>'PH Services'!C393</f>
        <v>0</v>
      </c>
      <c r="D43" s="118">
        <f>'PH Services'!D393</f>
        <v>0</v>
      </c>
      <c r="E43" s="118">
        <f>'PH Services'!E393</f>
        <v>0</v>
      </c>
      <c r="F43" s="53">
        <f t="shared" si="66"/>
        <v>0</v>
      </c>
      <c r="G43" s="118">
        <f>'PH Services'!G393</f>
        <v>0</v>
      </c>
      <c r="H43" s="118">
        <f>'PH Services'!H393</f>
        <v>0</v>
      </c>
      <c r="I43" s="118">
        <f>'PH Services'!I393</f>
        <v>0</v>
      </c>
      <c r="J43" s="53">
        <f t="shared" si="69"/>
        <v>0</v>
      </c>
      <c r="K43" s="118">
        <f>'PH Services'!K393</f>
        <v>0</v>
      </c>
      <c r="L43" s="118">
        <f>'PH Services'!L393</f>
        <v>0</v>
      </c>
      <c r="M43" s="118">
        <f>'PH Services'!M393</f>
        <v>0</v>
      </c>
      <c r="N43" s="53">
        <f t="shared" si="72"/>
        <v>0</v>
      </c>
      <c r="O43" s="118">
        <f>'PH Services'!O393</f>
        <v>0</v>
      </c>
      <c r="P43" s="118">
        <f>'PH Services'!P393</f>
        <v>0</v>
      </c>
      <c r="Q43" s="118">
        <f>'PH Services'!Q393</f>
        <v>0</v>
      </c>
      <c r="R43" s="53">
        <f t="shared" si="75"/>
        <v>0</v>
      </c>
      <c r="S43" s="59">
        <f t="shared" si="76"/>
        <v>0</v>
      </c>
    </row>
    <row r="44" spans="1:19" s="6" customFormat="1" ht="15.65" customHeight="1" x14ac:dyDescent="0.3">
      <c r="A44" s="12"/>
      <c r="B44" s="25" t="s">
        <v>62</v>
      </c>
      <c r="C44" s="118">
        <f>'PH Services'!C394</f>
        <v>0</v>
      </c>
      <c r="D44" s="118">
        <f>'PH Services'!D394</f>
        <v>0</v>
      </c>
      <c r="E44" s="118">
        <f>'PH Services'!E394</f>
        <v>0</v>
      </c>
      <c r="F44" s="53">
        <f t="shared" si="66"/>
        <v>0</v>
      </c>
      <c r="G44" s="118">
        <f>'PH Services'!G394</f>
        <v>0</v>
      </c>
      <c r="H44" s="118">
        <f>'PH Services'!H394</f>
        <v>0</v>
      </c>
      <c r="I44" s="118">
        <f>'PH Services'!I394</f>
        <v>0</v>
      </c>
      <c r="J44" s="53">
        <f t="shared" si="69"/>
        <v>0</v>
      </c>
      <c r="K44" s="118">
        <f>'PH Services'!K394</f>
        <v>0</v>
      </c>
      <c r="L44" s="118">
        <f>'PH Services'!L394</f>
        <v>0</v>
      </c>
      <c r="M44" s="118">
        <f>'PH Services'!M394</f>
        <v>0</v>
      </c>
      <c r="N44" s="53">
        <f t="shared" si="72"/>
        <v>0</v>
      </c>
      <c r="O44" s="118">
        <f>'PH Services'!O394</f>
        <v>0</v>
      </c>
      <c r="P44" s="118">
        <f>'PH Services'!P394</f>
        <v>0</v>
      </c>
      <c r="Q44" s="118">
        <f>'PH Services'!Q394</f>
        <v>0</v>
      </c>
      <c r="R44" s="53">
        <f t="shared" si="75"/>
        <v>0</v>
      </c>
      <c r="S44" s="59">
        <f t="shared" si="76"/>
        <v>0</v>
      </c>
    </row>
    <row r="45" spans="1:19" s="6" customFormat="1" ht="15.65" customHeight="1" x14ac:dyDescent="0.3">
      <c r="A45" s="12"/>
      <c r="B45" s="23" t="s">
        <v>148</v>
      </c>
      <c r="C45" s="119">
        <f>'PH Services'!C395</f>
        <v>0</v>
      </c>
      <c r="D45" s="119">
        <f>'PH Services'!D395</f>
        <v>0</v>
      </c>
      <c r="E45" s="119">
        <f>'PH Services'!E395</f>
        <v>0</v>
      </c>
      <c r="F45" s="54">
        <f t="shared" si="66"/>
        <v>0</v>
      </c>
      <c r="G45" s="119">
        <f>'PH Services'!G395</f>
        <v>0</v>
      </c>
      <c r="H45" s="119">
        <f>'PH Services'!H395</f>
        <v>0</v>
      </c>
      <c r="I45" s="119">
        <f>'PH Services'!I395</f>
        <v>0</v>
      </c>
      <c r="J45" s="54">
        <f t="shared" si="69"/>
        <v>0</v>
      </c>
      <c r="K45" s="119">
        <f>'PH Services'!K395</f>
        <v>0</v>
      </c>
      <c r="L45" s="119">
        <f>'PH Services'!L395</f>
        <v>0</v>
      </c>
      <c r="M45" s="119">
        <f>'PH Services'!M395</f>
        <v>0</v>
      </c>
      <c r="N45" s="54">
        <f t="shared" si="72"/>
        <v>0</v>
      </c>
      <c r="O45" s="119">
        <f>'PH Services'!O395</f>
        <v>0</v>
      </c>
      <c r="P45" s="119">
        <f>'PH Services'!P395</f>
        <v>0</v>
      </c>
      <c r="Q45" s="119">
        <f>'PH Services'!Q395</f>
        <v>0</v>
      </c>
      <c r="R45" s="54">
        <f t="shared" si="75"/>
        <v>0</v>
      </c>
      <c r="S45" s="83">
        <f t="shared" si="76"/>
        <v>0</v>
      </c>
    </row>
    <row r="46" spans="1:19" s="6" customFormat="1" ht="15.65" customHeight="1" x14ac:dyDescent="0.3">
      <c r="A46" s="12"/>
      <c r="B46" s="13" t="s">
        <v>43</v>
      </c>
      <c r="C46" s="26">
        <f>C35+C41</f>
        <v>0</v>
      </c>
      <c r="D46" s="26">
        <f t="shared" ref="D46:E46" si="93">D35+D41</f>
        <v>0</v>
      </c>
      <c r="E46" s="27">
        <f t="shared" si="93"/>
        <v>0</v>
      </c>
      <c r="F46" s="60">
        <f t="shared" si="66"/>
        <v>0</v>
      </c>
      <c r="G46" s="26">
        <f>G35+G41</f>
        <v>0</v>
      </c>
      <c r="H46" s="26">
        <f t="shared" ref="H46:I46" si="94">H35+H41</f>
        <v>0</v>
      </c>
      <c r="I46" s="27">
        <f t="shared" si="94"/>
        <v>0</v>
      </c>
      <c r="J46" s="60">
        <f t="shared" si="69"/>
        <v>0</v>
      </c>
      <c r="K46" s="26">
        <f>K35+K41</f>
        <v>0</v>
      </c>
      <c r="L46" s="26">
        <f t="shared" ref="L46:M46" si="95">L35+L41</f>
        <v>0</v>
      </c>
      <c r="M46" s="27">
        <f t="shared" si="95"/>
        <v>0</v>
      </c>
      <c r="N46" s="60">
        <f t="shared" si="72"/>
        <v>0</v>
      </c>
      <c r="O46" s="26">
        <f>O35+O41</f>
        <v>0</v>
      </c>
      <c r="P46" s="26">
        <f t="shared" ref="P46:Q46" si="96">P35+P41</f>
        <v>0</v>
      </c>
      <c r="Q46" s="27">
        <f t="shared" si="96"/>
        <v>0</v>
      </c>
      <c r="R46" s="60">
        <f t="shared" si="75"/>
        <v>0</v>
      </c>
      <c r="S46" s="62">
        <f t="shared" si="76"/>
        <v>0</v>
      </c>
    </row>
    <row r="47" spans="1:19" s="6" customFormat="1" ht="15.65" customHeight="1" x14ac:dyDescent="0.3">
      <c r="A47" s="12"/>
      <c r="B47" s="13" t="s">
        <v>44</v>
      </c>
      <c r="C47" s="28">
        <f>C36</f>
        <v>0</v>
      </c>
      <c r="D47" s="28">
        <f t="shared" ref="D47:E47" si="97">D36</f>
        <v>0</v>
      </c>
      <c r="E47" s="29">
        <f t="shared" si="97"/>
        <v>0</v>
      </c>
      <c r="F47" s="63">
        <f t="shared" si="66"/>
        <v>0</v>
      </c>
      <c r="G47" s="28">
        <f>G36</f>
        <v>0</v>
      </c>
      <c r="H47" s="28">
        <f t="shared" ref="H47:I47" si="98">H36</f>
        <v>0</v>
      </c>
      <c r="I47" s="29">
        <f t="shared" si="98"/>
        <v>0</v>
      </c>
      <c r="J47" s="63">
        <f t="shared" si="69"/>
        <v>0</v>
      </c>
      <c r="K47" s="28">
        <f>K36</f>
        <v>0</v>
      </c>
      <c r="L47" s="28">
        <f t="shared" ref="L47:M47" si="99">L36</f>
        <v>0</v>
      </c>
      <c r="M47" s="29">
        <f t="shared" si="99"/>
        <v>0</v>
      </c>
      <c r="N47" s="63">
        <f t="shared" si="72"/>
        <v>0</v>
      </c>
      <c r="O47" s="28">
        <f>O36</f>
        <v>0</v>
      </c>
      <c r="P47" s="28">
        <f t="shared" ref="P47:Q47" si="100">P36</f>
        <v>0</v>
      </c>
      <c r="Q47" s="29">
        <f t="shared" si="100"/>
        <v>0</v>
      </c>
      <c r="R47" s="63">
        <f t="shared" si="75"/>
        <v>0</v>
      </c>
      <c r="S47" s="65">
        <f t="shared" si="76"/>
        <v>0</v>
      </c>
    </row>
    <row r="48" spans="1:19" s="6" customFormat="1" ht="15.65" customHeight="1" x14ac:dyDescent="0.3">
      <c r="A48" s="12"/>
      <c r="B48" s="13" t="s">
        <v>45</v>
      </c>
      <c r="C48" s="28">
        <f>C37+C43</f>
        <v>0</v>
      </c>
      <c r="D48" s="28">
        <f t="shared" ref="D48:E48" si="101">D37+D43</f>
        <v>0</v>
      </c>
      <c r="E48" s="29">
        <f t="shared" si="101"/>
        <v>0</v>
      </c>
      <c r="F48" s="63">
        <f t="shared" si="66"/>
        <v>0</v>
      </c>
      <c r="G48" s="28">
        <f>G37+G43</f>
        <v>0</v>
      </c>
      <c r="H48" s="28">
        <f t="shared" ref="H48:I48" si="102">H37+H43</f>
        <v>0</v>
      </c>
      <c r="I48" s="29">
        <f t="shared" si="102"/>
        <v>0</v>
      </c>
      <c r="J48" s="63">
        <f t="shared" si="69"/>
        <v>0</v>
      </c>
      <c r="K48" s="28">
        <f>K37+K43</f>
        <v>0</v>
      </c>
      <c r="L48" s="28">
        <f t="shared" ref="L48:M48" si="103">L37+L43</f>
        <v>0</v>
      </c>
      <c r="M48" s="29">
        <f t="shared" si="103"/>
        <v>0</v>
      </c>
      <c r="N48" s="63">
        <f t="shared" si="72"/>
        <v>0</v>
      </c>
      <c r="O48" s="28">
        <f>O37+O43</f>
        <v>0</v>
      </c>
      <c r="P48" s="28">
        <f t="shared" ref="P48:Q48" si="104">P37+P43</f>
        <v>0</v>
      </c>
      <c r="Q48" s="29">
        <f t="shared" si="104"/>
        <v>0</v>
      </c>
      <c r="R48" s="63">
        <f t="shared" si="75"/>
        <v>0</v>
      </c>
      <c r="S48" s="65">
        <f t="shared" si="76"/>
        <v>0</v>
      </c>
    </row>
    <row r="49" spans="1:19" s="6" customFormat="1" ht="15.65" customHeight="1" x14ac:dyDescent="0.3">
      <c r="A49" s="12"/>
      <c r="B49" s="13" t="s">
        <v>63</v>
      </c>
      <c r="C49" s="28">
        <f>C38</f>
        <v>0</v>
      </c>
      <c r="D49" s="28">
        <f t="shared" ref="D49:E49" si="105">D38</f>
        <v>0</v>
      </c>
      <c r="E49" s="29">
        <f t="shared" si="105"/>
        <v>0</v>
      </c>
      <c r="F49" s="63">
        <f t="shared" si="66"/>
        <v>0</v>
      </c>
      <c r="G49" s="28">
        <f>G38</f>
        <v>0</v>
      </c>
      <c r="H49" s="28">
        <f t="shared" ref="H49:I49" si="106">H38</f>
        <v>0</v>
      </c>
      <c r="I49" s="29">
        <f t="shared" si="106"/>
        <v>0</v>
      </c>
      <c r="J49" s="63">
        <f t="shared" si="69"/>
        <v>0</v>
      </c>
      <c r="K49" s="28">
        <f>K38</f>
        <v>0</v>
      </c>
      <c r="L49" s="28">
        <f t="shared" ref="L49:M49" si="107">L38</f>
        <v>0</v>
      </c>
      <c r="M49" s="29">
        <f t="shared" si="107"/>
        <v>0</v>
      </c>
      <c r="N49" s="63">
        <f t="shared" si="72"/>
        <v>0</v>
      </c>
      <c r="O49" s="28">
        <f>O38</f>
        <v>0</v>
      </c>
      <c r="P49" s="28">
        <f t="shared" ref="P49:Q49" si="108">P38</f>
        <v>0</v>
      </c>
      <c r="Q49" s="29">
        <f t="shared" si="108"/>
        <v>0</v>
      </c>
      <c r="R49" s="63">
        <f t="shared" si="75"/>
        <v>0</v>
      </c>
      <c r="S49" s="65">
        <f t="shared" si="76"/>
        <v>0</v>
      </c>
    </row>
    <row r="50" spans="1:19" s="6" customFormat="1" ht="15.65" customHeight="1" x14ac:dyDescent="0.3">
      <c r="A50" s="12"/>
      <c r="B50" s="13" t="s">
        <v>64</v>
      </c>
      <c r="C50" s="28">
        <f>C44</f>
        <v>0</v>
      </c>
      <c r="D50" s="28">
        <f t="shared" ref="D50:E50" si="109">D44</f>
        <v>0</v>
      </c>
      <c r="E50" s="29">
        <f t="shared" si="109"/>
        <v>0</v>
      </c>
      <c r="F50" s="63">
        <f t="shared" si="66"/>
        <v>0</v>
      </c>
      <c r="G50" s="28">
        <f>G44</f>
        <v>0</v>
      </c>
      <c r="H50" s="28">
        <f t="shared" ref="H50:I50" si="110">H44</f>
        <v>0</v>
      </c>
      <c r="I50" s="29">
        <f t="shared" si="110"/>
        <v>0</v>
      </c>
      <c r="J50" s="63">
        <f t="shared" si="69"/>
        <v>0</v>
      </c>
      <c r="K50" s="28">
        <f>K44</f>
        <v>0</v>
      </c>
      <c r="L50" s="28">
        <f t="shared" ref="L50:M50" si="111">L44</f>
        <v>0</v>
      </c>
      <c r="M50" s="29">
        <f t="shared" si="111"/>
        <v>0</v>
      </c>
      <c r="N50" s="63">
        <f t="shared" si="72"/>
        <v>0</v>
      </c>
      <c r="O50" s="28">
        <f>O44</f>
        <v>0</v>
      </c>
      <c r="P50" s="28">
        <f t="shared" ref="P50:Q50" si="112">P44</f>
        <v>0</v>
      </c>
      <c r="Q50" s="29">
        <f t="shared" si="112"/>
        <v>0</v>
      </c>
      <c r="R50" s="63">
        <f t="shared" si="75"/>
        <v>0</v>
      </c>
      <c r="S50" s="65">
        <f t="shared" si="76"/>
        <v>0</v>
      </c>
    </row>
    <row r="51" spans="1:19" s="6" customFormat="1" ht="15.65" customHeight="1" x14ac:dyDescent="0.3">
      <c r="A51" s="12"/>
      <c r="B51" s="13" t="s">
        <v>65</v>
      </c>
      <c r="C51" s="28">
        <f>C42</f>
        <v>0</v>
      </c>
      <c r="D51" s="28">
        <f t="shared" ref="D51:E51" si="113">D42</f>
        <v>0</v>
      </c>
      <c r="E51" s="29">
        <f t="shared" si="113"/>
        <v>0</v>
      </c>
      <c r="F51" s="63">
        <f t="shared" si="66"/>
        <v>0</v>
      </c>
      <c r="G51" s="28">
        <f>G42</f>
        <v>0</v>
      </c>
      <c r="H51" s="28">
        <f t="shared" ref="H51:I51" si="114">H42</f>
        <v>0</v>
      </c>
      <c r="I51" s="29">
        <f t="shared" si="114"/>
        <v>0</v>
      </c>
      <c r="J51" s="63">
        <f t="shared" si="69"/>
        <v>0</v>
      </c>
      <c r="K51" s="28">
        <f>K42</f>
        <v>0</v>
      </c>
      <c r="L51" s="28">
        <f t="shared" ref="L51:M51" si="115">L42</f>
        <v>0</v>
      </c>
      <c r="M51" s="29">
        <f t="shared" si="115"/>
        <v>0</v>
      </c>
      <c r="N51" s="63">
        <f t="shared" si="72"/>
        <v>0</v>
      </c>
      <c r="O51" s="28">
        <f>O42</f>
        <v>0</v>
      </c>
      <c r="P51" s="28">
        <f t="shared" ref="P51:Q51" si="116">P42</f>
        <v>0</v>
      </c>
      <c r="Q51" s="29">
        <f t="shared" si="116"/>
        <v>0</v>
      </c>
      <c r="R51" s="63">
        <f t="shared" si="75"/>
        <v>0</v>
      </c>
      <c r="S51" s="65">
        <f t="shared" si="76"/>
        <v>0</v>
      </c>
    </row>
    <row r="52" spans="1:19" s="6" customFormat="1" ht="15.65" customHeight="1" x14ac:dyDescent="0.3">
      <c r="A52" s="12"/>
      <c r="B52" s="30" t="s">
        <v>149</v>
      </c>
      <c r="C52" s="31">
        <f>C39+C45</f>
        <v>0</v>
      </c>
      <c r="D52" s="31">
        <f t="shared" ref="D52:E52" si="117">D39+D45</f>
        <v>0</v>
      </c>
      <c r="E52" s="32">
        <f t="shared" si="117"/>
        <v>0</v>
      </c>
      <c r="F52" s="32">
        <f t="shared" si="66"/>
        <v>0</v>
      </c>
      <c r="G52" s="31">
        <f>G39+G45</f>
        <v>0</v>
      </c>
      <c r="H52" s="31">
        <f t="shared" ref="H52:I52" si="118">H39+H45</f>
        <v>0</v>
      </c>
      <c r="I52" s="32">
        <f t="shared" si="118"/>
        <v>0</v>
      </c>
      <c r="J52" s="32">
        <f t="shared" si="69"/>
        <v>0</v>
      </c>
      <c r="K52" s="31">
        <f>K39+K45</f>
        <v>0</v>
      </c>
      <c r="L52" s="31">
        <f t="shared" ref="L52:M52" si="119">L39+L45</f>
        <v>0</v>
      </c>
      <c r="M52" s="32">
        <f t="shared" si="119"/>
        <v>0</v>
      </c>
      <c r="N52" s="32">
        <f t="shared" si="72"/>
        <v>0</v>
      </c>
      <c r="O52" s="31">
        <f>O39+O45</f>
        <v>0</v>
      </c>
      <c r="P52" s="31">
        <f t="shared" ref="P52:Q52" si="120">P39+P45</f>
        <v>0</v>
      </c>
      <c r="Q52" s="32">
        <f t="shared" si="120"/>
        <v>0</v>
      </c>
      <c r="R52" s="32">
        <f t="shared" si="75"/>
        <v>0</v>
      </c>
      <c r="S52" s="33">
        <f t="shared" si="76"/>
        <v>0</v>
      </c>
    </row>
    <row r="53" spans="1:19" s="6" customFormat="1" ht="15.65" customHeight="1" x14ac:dyDescent="0.3">
      <c r="A53" s="12"/>
      <c r="B53" s="34" t="s">
        <v>66</v>
      </c>
      <c r="C53" s="35">
        <f>IF(C$7=0,0,C33/C$7*1000)</f>
        <v>0</v>
      </c>
      <c r="D53" s="35">
        <f t="shared" ref="D53:E53" si="121">IF(D$7=0,0,D33/D$7*1000)</f>
        <v>0</v>
      </c>
      <c r="E53" s="35">
        <f t="shared" si="121"/>
        <v>0</v>
      </c>
      <c r="F53" s="36">
        <f>IF(SUM(C$7:E$7)=0,0,F33/SUM(C$7:E$7)*1000)</f>
        <v>0</v>
      </c>
      <c r="G53" s="35">
        <f>IF(G$7=0,0,G33/G$7*1000)</f>
        <v>0</v>
      </c>
      <c r="H53" s="35">
        <f t="shared" ref="H53:I53" si="122">IF(H$7=0,0,H33/H$7*1000)</f>
        <v>0</v>
      </c>
      <c r="I53" s="35">
        <f t="shared" si="122"/>
        <v>0</v>
      </c>
      <c r="J53" s="36">
        <f>IF(SUM(G$7:I$7)=0,0,J33/SUM(G$7:I$7)*1000)</f>
        <v>0</v>
      </c>
      <c r="K53" s="35">
        <f>IF(K$7=0,0,K33/K$7*1000)</f>
        <v>0</v>
      </c>
      <c r="L53" s="35">
        <f t="shared" ref="L53:M53" si="123">IF(L$7=0,0,L33/L$7*1000)</f>
        <v>0</v>
      </c>
      <c r="M53" s="35">
        <f t="shared" si="123"/>
        <v>0</v>
      </c>
      <c r="N53" s="36">
        <f>IF(SUM(K$7:M$7)=0,0,N33/SUM(K$7:M$7)*1000)</f>
        <v>0</v>
      </c>
      <c r="O53" s="35">
        <f>IF(O$7=0,0,O33/O$7*1000)</f>
        <v>0</v>
      </c>
      <c r="P53" s="35">
        <f t="shared" ref="P53:Q53" si="124">IF(P$7=0,0,P33/P$7*1000)</f>
        <v>0</v>
      </c>
      <c r="Q53" s="35">
        <f t="shared" si="124"/>
        <v>0</v>
      </c>
      <c r="R53" s="36">
        <f>IF(SUM(O$7:Q$7)=0,0,R33/SUM(O$7:Q$7)*1000)</f>
        <v>0</v>
      </c>
      <c r="S53" s="36">
        <f t="shared" ref="S53" si="125">IF(SUMIF($C$4:$R$4,1,$C$7:$R$7)=0,0,S33/SUMIF($C$4:$R$4,1,$C$7:$R$7)*1000)</f>
        <v>0</v>
      </c>
    </row>
    <row r="54" spans="1:19" s="6" customFormat="1" ht="15.65" customHeight="1" x14ac:dyDescent="0.3">
      <c r="A54" s="12"/>
      <c r="B54" s="34" t="s">
        <v>67</v>
      </c>
      <c r="C54" s="37">
        <f>IF(C33=0,0,C46/C33)</f>
        <v>0</v>
      </c>
      <c r="D54" s="37">
        <f t="shared" ref="D54:F54" si="126">IF(D33=0,0,D46/D33)</f>
        <v>0</v>
      </c>
      <c r="E54" s="37">
        <f t="shared" si="126"/>
        <v>0</v>
      </c>
      <c r="F54" s="37">
        <f t="shared" si="126"/>
        <v>0</v>
      </c>
      <c r="G54" s="37">
        <f>IF(G33=0,0,G46/G33)</f>
        <v>0</v>
      </c>
      <c r="H54" s="37">
        <f t="shared" ref="H54:J54" si="127">IF(H33=0,0,H46/H33)</f>
        <v>0</v>
      </c>
      <c r="I54" s="37">
        <f t="shared" si="127"/>
        <v>0</v>
      </c>
      <c r="J54" s="37">
        <f t="shared" si="127"/>
        <v>0</v>
      </c>
      <c r="K54" s="37">
        <f>IF(K33=0,0,K46/K33)</f>
        <v>0</v>
      </c>
      <c r="L54" s="37">
        <f t="shared" ref="L54:N54" si="128">IF(L33=0,0,L46/L33)</f>
        <v>0</v>
      </c>
      <c r="M54" s="37">
        <f t="shared" si="128"/>
        <v>0</v>
      </c>
      <c r="N54" s="37">
        <f t="shared" si="128"/>
        <v>0</v>
      </c>
      <c r="O54" s="37">
        <f>IF(O33=0,0,O46/O33)</f>
        <v>0</v>
      </c>
      <c r="P54" s="37">
        <f t="shared" ref="P54:S54" si="129">IF(P33=0,0,P46/P33)</f>
        <v>0</v>
      </c>
      <c r="Q54" s="37">
        <f t="shared" si="129"/>
        <v>0</v>
      </c>
      <c r="R54" s="37">
        <f t="shared" si="129"/>
        <v>0</v>
      </c>
      <c r="S54" s="37">
        <f t="shared" si="129"/>
        <v>0</v>
      </c>
    </row>
    <row r="55" spans="1:19" s="6" customFormat="1" ht="15.65" customHeight="1" x14ac:dyDescent="0.3">
      <c r="A55" s="12"/>
      <c r="B55" s="34" t="s">
        <v>68</v>
      </c>
      <c r="C55" s="36">
        <f>IF(C$7=0,0,C46/C$7*1000)</f>
        <v>0</v>
      </c>
      <c r="D55" s="36">
        <f t="shared" ref="D55:E55" si="130">IF(D$7=0,0,D46/D$7*1000)</f>
        <v>0</v>
      </c>
      <c r="E55" s="36">
        <f t="shared" si="130"/>
        <v>0</v>
      </c>
      <c r="F55" s="36">
        <f>IF(SUM(C$7:E$7)=0,0,F46/SUM(C$7:E$7)*1000)</f>
        <v>0</v>
      </c>
      <c r="G55" s="36">
        <f>IF(G$7=0,0,G46/G$7*1000)</f>
        <v>0</v>
      </c>
      <c r="H55" s="36">
        <f t="shared" ref="H55:I55" si="131">IF(H$7=0,0,H46/H$7*1000)</f>
        <v>0</v>
      </c>
      <c r="I55" s="36">
        <f t="shared" si="131"/>
        <v>0</v>
      </c>
      <c r="J55" s="36">
        <f>IF(SUM(G$7:I$7)=0,0,J46/SUM(G$7:I$7)*1000)</f>
        <v>0</v>
      </c>
      <c r="K55" s="36">
        <f>IF(K$7=0,0,K46/K$7*1000)</f>
        <v>0</v>
      </c>
      <c r="L55" s="36">
        <f t="shared" ref="L55:M55" si="132">IF(L$7=0,0,L46/L$7*1000)</f>
        <v>0</v>
      </c>
      <c r="M55" s="36">
        <f t="shared" si="132"/>
        <v>0</v>
      </c>
      <c r="N55" s="36">
        <f>IF(SUM(K$7:M$7)=0,0,N46/SUM(K$7:M$7)*1000)</f>
        <v>0</v>
      </c>
      <c r="O55" s="36">
        <f>IF(O$7=0,0,O46/O$7*1000)</f>
        <v>0</v>
      </c>
      <c r="P55" s="36">
        <f t="shared" ref="P55:Q55" si="133">IF(P$7=0,0,P46/P$7*1000)</f>
        <v>0</v>
      </c>
      <c r="Q55" s="36">
        <f t="shared" si="133"/>
        <v>0</v>
      </c>
      <c r="R55" s="36">
        <f>IF(SUM(O$7:Q$7)=0,0,R46/SUM(O$7:Q$7)*1000)</f>
        <v>0</v>
      </c>
      <c r="S55" s="36">
        <f t="shared" ref="S55" si="134">IF(SUMIF($C$4:$R$4,1,$C$7:$R$7)=0,0,S46/SUMIF($C$4:$R$4,1,$C$7:$R$7)*1000)</f>
        <v>0</v>
      </c>
    </row>
    <row r="56" spans="1:19" s="6" customFormat="1" ht="15.65" customHeight="1" x14ac:dyDescent="0.3">
      <c r="A56" s="12"/>
      <c r="B56" s="34" t="s">
        <v>69</v>
      </c>
      <c r="C56" s="37">
        <f>IF(C33=0,0,SUM(C47:C51)/C33)</f>
        <v>0</v>
      </c>
      <c r="D56" s="37">
        <f t="shared" ref="D56:F56" si="135">IF(D33=0,0,SUM(D47:D51)/D33)</f>
        <v>0</v>
      </c>
      <c r="E56" s="37">
        <f t="shared" si="135"/>
        <v>0</v>
      </c>
      <c r="F56" s="37">
        <f t="shared" si="135"/>
        <v>0</v>
      </c>
      <c r="G56" s="37">
        <f>IF(G33=0,0,SUM(G47:G51)/G33)</f>
        <v>0</v>
      </c>
      <c r="H56" s="37">
        <f t="shared" ref="H56:J56" si="136">IF(H33=0,0,SUM(H47:H51)/H33)</f>
        <v>0</v>
      </c>
      <c r="I56" s="37">
        <f t="shared" si="136"/>
        <v>0</v>
      </c>
      <c r="J56" s="37">
        <f t="shared" si="136"/>
        <v>0</v>
      </c>
      <c r="K56" s="37">
        <f>IF(K33=0,0,SUM(K47:K51)/K33)</f>
        <v>0</v>
      </c>
      <c r="L56" s="37">
        <f t="shared" ref="L56:N56" si="137">IF(L33=0,0,SUM(L47:L51)/L33)</f>
        <v>0</v>
      </c>
      <c r="M56" s="37">
        <f t="shared" si="137"/>
        <v>0</v>
      </c>
      <c r="N56" s="37">
        <f t="shared" si="137"/>
        <v>0</v>
      </c>
      <c r="O56" s="37">
        <f>IF(O33=0,0,SUM(O47:O51)/O33)</f>
        <v>0</v>
      </c>
      <c r="P56" s="37">
        <f t="shared" ref="P56:R56" si="138">IF(P33=0,0,SUM(P47:P51)/P33)</f>
        <v>0</v>
      </c>
      <c r="Q56" s="37">
        <f t="shared" si="138"/>
        <v>0</v>
      </c>
      <c r="R56" s="37">
        <f t="shared" si="138"/>
        <v>0</v>
      </c>
      <c r="S56" s="37">
        <f t="shared" ref="S56:S81" si="139">IF(S33=0,0,SUM(S47:S51)/S33)</f>
        <v>0</v>
      </c>
    </row>
    <row r="57" spans="1:19" s="6" customFormat="1" ht="15.65" customHeight="1" thickBot="1" x14ac:dyDescent="0.35">
      <c r="A57" s="14"/>
      <c r="B57" s="38" t="s">
        <v>70</v>
      </c>
      <c r="C57" s="39">
        <f>IF(C$7=0,0,SUM(C47:C51)/C$7*1000)</f>
        <v>0</v>
      </c>
      <c r="D57" s="39">
        <f t="shared" ref="D57:Q57" si="140">IF(D$7=0,0,SUM(D47:D51)/D$7*1000)</f>
        <v>0</v>
      </c>
      <c r="E57" s="39">
        <f t="shared" si="140"/>
        <v>0</v>
      </c>
      <c r="F57" s="39">
        <f>IF(SUM(C$7:E$7)=0,0,SUM(F47:F51)/SUM(C$7:E$7)*1000)</f>
        <v>0</v>
      </c>
      <c r="G57" s="39">
        <f t="shared" si="140"/>
        <v>0</v>
      </c>
      <c r="H57" s="39">
        <f t="shared" si="140"/>
        <v>0</v>
      </c>
      <c r="I57" s="39">
        <f t="shared" si="140"/>
        <v>0</v>
      </c>
      <c r="J57" s="39">
        <f>IF(SUM(G$7:I$7)=0,0,SUM(J47:J51)/SUM(G$7:I$7)*1000)</f>
        <v>0</v>
      </c>
      <c r="K57" s="39">
        <f t="shared" si="140"/>
        <v>0</v>
      </c>
      <c r="L57" s="39">
        <f t="shared" si="140"/>
        <v>0</v>
      </c>
      <c r="M57" s="39">
        <f t="shared" si="140"/>
        <v>0</v>
      </c>
      <c r="N57" s="39">
        <f>IF(SUM(K$7:M$7)=0,0,SUM(N47:N51)/SUM(K$7:M$7)*1000)</f>
        <v>0</v>
      </c>
      <c r="O57" s="39">
        <f t="shared" si="140"/>
        <v>0</v>
      </c>
      <c r="P57" s="39">
        <f t="shared" si="140"/>
        <v>0</v>
      </c>
      <c r="Q57" s="39">
        <f t="shared" si="140"/>
        <v>0</v>
      </c>
      <c r="R57" s="39">
        <f>IF(SUM(O$7:Q$7)=0,0,SUM(R47:R51)/SUM(O$7:Q$7)*1000)</f>
        <v>0</v>
      </c>
      <c r="S57" s="39">
        <f t="shared" ref="S57" si="141">IF(SUMIF($C$4:$R$4,1,$C$7:$R$7)=0,0,SUM(S47:S51)/SUMIF($C$4:$R$4,1,$C$7:$R$7)*1000)</f>
        <v>0</v>
      </c>
    </row>
    <row r="58" spans="1:19" s="6" customFormat="1" ht="15.65" customHeight="1" x14ac:dyDescent="0.3">
      <c r="A58" s="12" t="s">
        <v>48</v>
      </c>
      <c r="B58" s="17" t="s">
        <v>54</v>
      </c>
      <c r="C58" s="18">
        <f>C59+C65</f>
        <v>0</v>
      </c>
      <c r="D58" s="18">
        <f t="shared" ref="D58" si="142">D59+D65</f>
        <v>0</v>
      </c>
      <c r="E58" s="18">
        <f t="shared" ref="E58" si="143">E59+E65</f>
        <v>0</v>
      </c>
      <c r="F58" s="54">
        <f t="shared" ref="F58:F77" si="144">SUM(C58:E58)</f>
        <v>0</v>
      </c>
      <c r="G58" s="18">
        <f>G59+G65</f>
        <v>0</v>
      </c>
      <c r="H58" s="18">
        <f t="shared" ref="H58" si="145">H59+H65</f>
        <v>0</v>
      </c>
      <c r="I58" s="18">
        <f t="shared" ref="I58" si="146">I59+I65</f>
        <v>0</v>
      </c>
      <c r="J58" s="54">
        <f t="shared" ref="J58:J77" si="147">SUM(G58:I58)</f>
        <v>0</v>
      </c>
      <c r="K58" s="18">
        <f>K59+K65</f>
        <v>0</v>
      </c>
      <c r="L58" s="18">
        <f t="shared" ref="L58" si="148">L59+L65</f>
        <v>0</v>
      </c>
      <c r="M58" s="18">
        <f t="shared" ref="M58" si="149">M59+M65</f>
        <v>0</v>
      </c>
      <c r="N58" s="54">
        <f t="shared" ref="N58:N77" si="150">SUM(K58:M58)</f>
        <v>0</v>
      </c>
      <c r="O58" s="18">
        <f>O59+O65</f>
        <v>0</v>
      </c>
      <c r="P58" s="18">
        <f t="shared" ref="P58" si="151">P59+P65</f>
        <v>0</v>
      </c>
      <c r="Q58" s="18">
        <f t="shared" ref="Q58" si="152">Q59+Q65</f>
        <v>0</v>
      </c>
      <c r="R58" s="54">
        <f t="shared" ref="R58:R77" si="153">SUM(O58:Q58)</f>
        <v>0</v>
      </c>
      <c r="S58" s="56">
        <f t="shared" ref="S58" si="154">SUMIF($C$4:$R$4,1,$C58:$R58)</f>
        <v>0</v>
      </c>
    </row>
    <row r="59" spans="1:19" s="6" customFormat="1" ht="15.65" customHeight="1" x14ac:dyDescent="0.3">
      <c r="A59" s="12"/>
      <c r="B59" s="19" t="s">
        <v>55</v>
      </c>
      <c r="C59" s="20">
        <f>SUM(C60:C64)</f>
        <v>0</v>
      </c>
      <c r="D59" s="20">
        <f t="shared" ref="D59" si="155">SUM(D60:D64)</f>
        <v>0</v>
      </c>
      <c r="E59" s="20">
        <f t="shared" ref="E59" si="156">SUM(E60:E64)</f>
        <v>0</v>
      </c>
      <c r="F59" s="53">
        <f t="shared" si="144"/>
        <v>0</v>
      </c>
      <c r="G59" s="20">
        <f>SUM(G60:G64)</f>
        <v>0</v>
      </c>
      <c r="H59" s="20">
        <f t="shared" ref="H59" si="157">SUM(H60:H64)</f>
        <v>0</v>
      </c>
      <c r="I59" s="20">
        <f t="shared" ref="I59" si="158">SUM(I60:I64)</f>
        <v>0</v>
      </c>
      <c r="J59" s="53">
        <f t="shared" si="147"/>
        <v>0</v>
      </c>
      <c r="K59" s="20">
        <f>SUM(K60:K64)</f>
        <v>0</v>
      </c>
      <c r="L59" s="20">
        <f t="shared" ref="L59" si="159">SUM(L60:L64)</f>
        <v>0</v>
      </c>
      <c r="M59" s="20">
        <f t="shared" ref="M59" si="160">SUM(M60:M64)</f>
        <v>0</v>
      </c>
      <c r="N59" s="53">
        <f t="shared" si="150"/>
        <v>0</v>
      </c>
      <c r="O59" s="20">
        <f>SUM(O60:O64)</f>
        <v>0</v>
      </c>
      <c r="P59" s="20">
        <f t="shared" ref="P59" si="161">SUM(P60:P64)</f>
        <v>0</v>
      </c>
      <c r="Q59" s="20">
        <f t="shared" ref="Q59" si="162">SUM(Q60:Q64)</f>
        <v>0</v>
      </c>
      <c r="R59" s="53">
        <f t="shared" si="153"/>
        <v>0</v>
      </c>
      <c r="S59" s="57">
        <f t="shared" si="76"/>
        <v>0</v>
      </c>
    </row>
    <row r="60" spans="1:19" s="6" customFormat="1" ht="15.65" customHeight="1" x14ac:dyDescent="0.3">
      <c r="A60" s="12"/>
      <c r="B60" s="21" t="s">
        <v>56</v>
      </c>
      <c r="C60" s="117">
        <f>'Dental Services'!C260</f>
        <v>0</v>
      </c>
      <c r="D60" s="117">
        <f>'Dental Services'!D260</f>
        <v>0</v>
      </c>
      <c r="E60" s="117">
        <f>'Dental Services'!E260</f>
        <v>0</v>
      </c>
      <c r="F60" s="52">
        <f t="shared" si="144"/>
        <v>0</v>
      </c>
      <c r="G60" s="117">
        <f>'Dental Services'!G260</f>
        <v>0</v>
      </c>
      <c r="H60" s="117">
        <f>'Dental Services'!H260</f>
        <v>0</v>
      </c>
      <c r="I60" s="117">
        <f>'Dental Services'!I260</f>
        <v>0</v>
      </c>
      <c r="J60" s="52">
        <f t="shared" si="147"/>
        <v>0</v>
      </c>
      <c r="K60" s="117">
        <f>'Dental Services'!K260</f>
        <v>0</v>
      </c>
      <c r="L60" s="117">
        <f>'Dental Services'!L260</f>
        <v>0</v>
      </c>
      <c r="M60" s="117">
        <f>'Dental Services'!M260</f>
        <v>0</v>
      </c>
      <c r="N60" s="52">
        <f t="shared" si="150"/>
        <v>0</v>
      </c>
      <c r="O60" s="117">
        <f>'Dental Services'!O260</f>
        <v>0</v>
      </c>
      <c r="P60" s="117">
        <f>'Dental Services'!P260</f>
        <v>0</v>
      </c>
      <c r="Q60" s="117">
        <f>'Dental Services'!Q260</f>
        <v>0</v>
      </c>
      <c r="R60" s="52">
        <f t="shared" si="153"/>
        <v>0</v>
      </c>
      <c r="S60" s="58">
        <f t="shared" si="76"/>
        <v>0</v>
      </c>
    </row>
    <row r="61" spans="1:19" s="6" customFormat="1" ht="15.65" customHeight="1" x14ac:dyDescent="0.3">
      <c r="A61" s="12"/>
      <c r="B61" s="22" t="s">
        <v>57</v>
      </c>
      <c r="C61" s="118">
        <f>'Dental Services'!C261</f>
        <v>0</v>
      </c>
      <c r="D61" s="118">
        <f>'Dental Services'!D261</f>
        <v>0</v>
      </c>
      <c r="E61" s="118">
        <f>'Dental Services'!E261</f>
        <v>0</v>
      </c>
      <c r="F61" s="53">
        <f t="shared" si="144"/>
        <v>0</v>
      </c>
      <c r="G61" s="118">
        <f>'Dental Services'!G261</f>
        <v>0</v>
      </c>
      <c r="H61" s="118">
        <f>'Dental Services'!H261</f>
        <v>0</v>
      </c>
      <c r="I61" s="118">
        <f>'Dental Services'!I261</f>
        <v>0</v>
      </c>
      <c r="J61" s="53">
        <f t="shared" si="147"/>
        <v>0</v>
      </c>
      <c r="K61" s="118">
        <f>'Dental Services'!K261</f>
        <v>0</v>
      </c>
      <c r="L61" s="118">
        <f>'Dental Services'!L261</f>
        <v>0</v>
      </c>
      <c r="M61" s="118">
        <f>'Dental Services'!M261</f>
        <v>0</v>
      </c>
      <c r="N61" s="53">
        <f t="shared" si="150"/>
        <v>0</v>
      </c>
      <c r="O61" s="118">
        <f>'Dental Services'!O261</f>
        <v>0</v>
      </c>
      <c r="P61" s="118">
        <f>'Dental Services'!P261</f>
        <v>0</v>
      </c>
      <c r="Q61" s="118">
        <f>'Dental Services'!Q261</f>
        <v>0</v>
      </c>
      <c r="R61" s="53">
        <f t="shared" si="153"/>
        <v>0</v>
      </c>
      <c r="S61" s="59">
        <f t="shared" si="76"/>
        <v>0</v>
      </c>
    </row>
    <row r="62" spans="1:19" s="6" customFormat="1" ht="15.65" customHeight="1" x14ac:dyDescent="0.3">
      <c r="A62" s="12"/>
      <c r="B62" s="22" t="s">
        <v>58</v>
      </c>
      <c r="C62" s="118">
        <f>'Dental Services'!C262</f>
        <v>0</v>
      </c>
      <c r="D62" s="118">
        <f>'Dental Services'!D262</f>
        <v>0</v>
      </c>
      <c r="E62" s="118">
        <f>'Dental Services'!E262</f>
        <v>0</v>
      </c>
      <c r="F62" s="53">
        <f t="shared" si="144"/>
        <v>0</v>
      </c>
      <c r="G62" s="118">
        <f>'Dental Services'!G262</f>
        <v>0</v>
      </c>
      <c r="H62" s="118">
        <f>'Dental Services'!H262</f>
        <v>0</v>
      </c>
      <c r="I62" s="118">
        <f>'Dental Services'!I262</f>
        <v>0</v>
      </c>
      <c r="J62" s="53">
        <f t="shared" si="147"/>
        <v>0</v>
      </c>
      <c r="K62" s="118">
        <f>'Dental Services'!K262</f>
        <v>0</v>
      </c>
      <c r="L62" s="118">
        <f>'Dental Services'!L262</f>
        <v>0</v>
      </c>
      <c r="M62" s="118">
        <f>'Dental Services'!M262</f>
        <v>0</v>
      </c>
      <c r="N62" s="53">
        <f t="shared" si="150"/>
        <v>0</v>
      </c>
      <c r="O62" s="118">
        <f>'Dental Services'!O262</f>
        <v>0</v>
      </c>
      <c r="P62" s="118">
        <f>'Dental Services'!P262</f>
        <v>0</v>
      </c>
      <c r="Q62" s="118">
        <f>'Dental Services'!Q262</f>
        <v>0</v>
      </c>
      <c r="R62" s="53">
        <f t="shared" si="153"/>
        <v>0</v>
      </c>
      <c r="S62" s="59">
        <f t="shared" si="76"/>
        <v>0</v>
      </c>
    </row>
    <row r="63" spans="1:19" s="6" customFormat="1" ht="15.65" customHeight="1" x14ac:dyDescent="0.3">
      <c r="A63" s="12"/>
      <c r="B63" s="22" t="s">
        <v>59</v>
      </c>
      <c r="C63" s="118">
        <f>'Dental Services'!C263</f>
        <v>0</v>
      </c>
      <c r="D63" s="118">
        <f>'Dental Services'!D263</f>
        <v>0</v>
      </c>
      <c r="E63" s="118">
        <f>'Dental Services'!E263</f>
        <v>0</v>
      </c>
      <c r="F63" s="53">
        <f t="shared" si="144"/>
        <v>0</v>
      </c>
      <c r="G63" s="118">
        <f>'Dental Services'!G263</f>
        <v>0</v>
      </c>
      <c r="H63" s="118">
        <f>'Dental Services'!H263</f>
        <v>0</v>
      </c>
      <c r="I63" s="118">
        <f>'Dental Services'!I263</f>
        <v>0</v>
      </c>
      <c r="J63" s="53">
        <f t="shared" si="147"/>
        <v>0</v>
      </c>
      <c r="K63" s="118">
        <f>'Dental Services'!K263</f>
        <v>0</v>
      </c>
      <c r="L63" s="118">
        <f>'Dental Services'!L263</f>
        <v>0</v>
      </c>
      <c r="M63" s="118">
        <f>'Dental Services'!M263</f>
        <v>0</v>
      </c>
      <c r="N63" s="53">
        <f t="shared" si="150"/>
        <v>0</v>
      </c>
      <c r="O63" s="118">
        <f>'Dental Services'!O263</f>
        <v>0</v>
      </c>
      <c r="P63" s="118">
        <f>'Dental Services'!P263</f>
        <v>0</v>
      </c>
      <c r="Q63" s="118">
        <f>'Dental Services'!Q263</f>
        <v>0</v>
      </c>
      <c r="R63" s="53">
        <f t="shared" si="153"/>
        <v>0</v>
      </c>
      <c r="S63" s="59">
        <f t="shared" si="76"/>
        <v>0</v>
      </c>
    </row>
    <row r="64" spans="1:19" s="6" customFormat="1" ht="15.65" customHeight="1" x14ac:dyDescent="0.3">
      <c r="A64" s="12"/>
      <c r="B64" s="23" t="s">
        <v>148</v>
      </c>
      <c r="C64" s="119">
        <f>'Dental Services'!C264</f>
        <v>0</v>
      </c>
      <c r="D64" s="119">
        <f>'Dental Services'!D264</f>
        <v>0</v>
      </c>
      <c r="E64" s="119">
        <f>'Dental Services'!E264</f>
        <v>0</v>
      </c>
      <c r="F64" s="54">
        <f t="shared" si="144"/>
        <v>0</v>
      </c>
      <c r="G64" s="119">
        <f>'Dental Services'!G264</f>
        <v>0</v>
      </c>
      <c r="H64" s="119">
        <f>'Dental Services'!H264</f>
        <v>0</v>
      </c>
      <c r="I64" s="119">
        <f>'Dental Services'!I264</f>
        <v>0</v>
      </c>
      <c r="J64" s="54">
        <f t="shared" si="147"/>
        <v>0</v>
      </c>
      <c r="K64" s="119">
        <f>'Dental Services'!K264</f>
        <v>0</v>
      </c>
      <c r="L64" s="119">
        <f>'Dental Services'!L264</f>
        <v>0</v>
      </c>
      <c r="M64" s="119">
        <f>'Dental Services'!M264</f>
        <v>0</v>
      </c>
      <c r="N64" s="54">
        <f t="shared" si="150"/>
        <v>0</v>
      </c>
      <c r="O64" s="119">
        <f>'Dental Services'!O264</f>
        <v>0</v>
      </c>
      <c r="P64" s="119">
        <f>'Dental Services'!P264</f>
        <v>0</v>
      </c>
      <c r="Q64" s="119">
        <f>'Dental Services'!Q264</f>
        <v>0</v>
      </c>
      <c r="R64" s="54">
        <f t="shared" si="153"/>
        <v>0</v>
      </c>
      <c r="S64" s="83">
        <f t="shared" si="76"/>
        <v>0</v>
      </c>
    </row>
    <row r="65" spans="1:19" s="6" customFormat="1" ht="15.65" customHeight="1" x14ac:dyDescent="0.3">
      <c r="A65" s="12"/>
      <c r="B65" s="19" t="s">
        <v>60</v>
      </c>
      <c r="C65" s="20">
        <f>SUM(C66:C70)</f>
        <v>0</v>
      </c>
      <c r="D65" s="20">
        <f t="shared" ref="D65" si="163">SUM(D66:D70)</f>
        <v>0</v>
      </c>
      <c r="E65" s="20">
        <f t="shared" ref="E65" si="164">SUM(E66:E70)</f>
        <v>0</v>
      </c>
      <c r="F65" s="53">
        <f t="shared" si="144"/>
        <v>0</v>
      </c>
      <c r="G65" s="20">
        <f>SUM(G66:G70)</f>
        <v>0</v>
      </c>
      <c r="H65" s="20">
        <f t="shared" ref="H65" si="165">SUM(H66:H70)</f>
        <v>0</v>
      </c>
      <c r="I65" s="20">
        <f t="shared" ref="I65" si="166">SUM(I66:I70)</f>
        <v>0</v>
      </c>
      <c r="J65" s="53">
        <f t="shared" si="147"/>
        <v>0</v>
      </c>
      <c r="K65" s="20">
        <f>SUM(K66:K70)</f>
        <v>0</v>
      </c>
      <c r="L65" s="20">
        <f t="shared" ref="L65" si="167">SUM(L66:L70)</f>
        <v>0</v>
      </c>
      <c r="M65" s="20">
        <f t="shared" ref="M65" si="168">SUM(M66:M70)</f>
        <v>0</v>
      </c>
      <c r="N65" s="53">
        <f t="shared" si="150"/>
        <v>0</v>
      </c>
      <c r="O65" s="20">
        <f>SUM(O66:O70)</f>
        <v>0</v>
      </c>
      <c r="P65" s="20">
        <f t="shared" ref="P65" si="169">SUM(P66:P70)</f>
        <v>0</v>
      </c>
      <c r="Q65" s="20">
        <f t="shared" ref="Q65" si="170">SUM(Q66:Q70)</f>
        <v>0</v>
      </c>
      <c r="R65" s="53">
        <f t="shared" si="153"/>
        <v>0</v>
      </c>
      <c r="S65" s="57">
        <f t="shared" si="76"/>
        <v>0</v>
      </c>
    </row>
    <row r="66" spans="1:19" s="6" customFormat="1" ht="15.65" customHeight="1" x14ac:dyDescent="0.3">
      <c r="A66" s="12"/>
      <c r="B66" s="24" t="s">
        <v>56</v>
      </c>
      <c r="C66" s="117">
        <f>'Dental Services'!C266</f>
        <v>0</v>
      </c>
      <c r="D66" s="117">
        <f>'Dental Services'!D266</f>
        <v>0</v>
      </c>
      <c r="E66" s="117">
        <f>'Dental Services'!E266</f>
        <v>0</v>
      </c>
      <c r="F66" s="52">
        <f t="shared" si="144"/>
        <v>0</v>
      </c>
      <c r="G66" s="117">
        <f>'Dental Services'!G266</f>
        <v>0</v>
      </c>
      <c r="H66" s="117">
        <f>'Dental Services'!H266</f>
        <v>0</v>
      </c>
      <c r="I66" s="117">
        <f>'Dental Services'!I266</f>
        <v>0</v>
      </c>
      <c r="J66" s="52">
        <f t="shared" si="147"/>
        <v>0</v>
      </c>
      <c r="K66" s="117">
        <f>'Dental Services'!K266</f>
        <v>0</v>
      </c>
      <c r="L66" s="117">
        <f>'Dental Services'!L266</f>
        <v>0</v>
      </c>
      <c r="M66" s="117">
        <f>'Dental Services'!M266</f>
        <v>0</v>
      </c>
      <c r="N66" s="52">
        <f t="shared" si="150"/>
        <v>0</v>
      </c>
      <c r="O66" s="117">
        <f>'Dental Services'!O266</f>
        <v>0</v>
      </c>
      <c r="P66" s="117">
        <f>'Dental Services'!P266</f>
        <v>0</v>
      </c>
      <c r="Q66" s="117">
        <f>'Dental Services'!Q266</f>
        <v>0</v>
      </c>
      <c r="R66" s="52">
        <f t="shared" si="153"/>
        <v>0</v>
      </c>
      <c r="S66" s="58">
        <f t="shared" si="76"/>
        <v>0</v>
      </c>
    </row>
    <row r="67" spans="1:19" s="6" customFormat="1" ht="15.65" customHeight="1" x14ac:dyDescent="0.3">
      <c r="A67" s="12"/>
      <c r="B67" s="25" t="s">
        <v>61</v>
      </c>
      <c r="C67" s="118">
        <f>'Dental Services'!C267</f>
        <v>0</v>
      </c>
      <c r="D67" s="118">
        <f>'Dental Services'!D267</f>
        <v>0</v>
      </c>
      <c r="E67" s="118">
        <f>'Dental Services'!E267</f>
        <v>0</v>
      </c>
      <c r="F67" s="53">
        <f t="shared" si="144"/>
        <v>0</v>
      </c>
      <c r="G67" s="118">
        <f>'Dental Services'!G267</f>
        <v>0</v>
      </c>
      <c r="H67" s="118">
        <f>'Dental Services'!H267</f>
        <v>0</v>
      </c>
      <c r="I67" s="118">
        <f>'Dental Services'!I267</f>
        <v>0</v>
      </c>
      <c r="J67" s="53">
        <f t="shared" si="147"/>
        <v>0</v>
      </c>
      <c r="K67" s="118">
        <f>'Dental Services'!K267</f>
        <v>0</v>
      </c>
      <c r="L67" s="118">
        <f>'Dental Services'!L267</f>
        <v>0</v>
      </c>
      <c r="M67" s="118">
        <f>'Dental Services'!M267</f>
        <v>0</v>
      </c>
      <c r="N67" s="53">
        <f t="shared" si="150"/>
        <v>0</v>
      </c>
      <c r="O67" s="118">
        <f>'Dental Services'!O267</f>
        <v>0</v>
      </c>
      <c r="P67" s="118">
        <f>'Dental Services'!P267</f>
        <v>0</v>
      </c>
      <c r="Q67" s="118">
        <f>'Dental Services'!Q267</f>
        <v>0</v>
      </c>
      <c r="R67" s="53">
        <f t="shared" si="153"/>
        <v>0</v>
      </c>
      <c r="S67" s="59">
        <f t="shared" si="76"/>
        <v>0</v>
      </c>
    </row>
    <row r="68" spans="1:19" s="6" customFormat="1" ht="15.65" customHeight="1" x14ac:dyDescent="0.3">
      <c r="A68" s="12"/>
      <c r="B68" s="25" t="s">
        <v>58</v>
      </c>
      <c r="C68" s="118">
        <f>'Dental Services'!C268</f>
        <v>0</v>
      </c>
      <c r="D68" s="118">
        <f>'Dental Services'!D268</f>
        <v>0</v>
      </c>
      <c r="E68" s="118">
        <f>'Dental Services'!E268</f>
        <v>0</v>
      </c>
      <c r="F68" s="53">
        <f t="shared" si="144"/>
        <v>0</v>
      </c>
      <c r="G68" s="118">
        <f>'Dental Services'!G268</f>
        <v>0</v>
      </c>
      <c r="H68" s="118">
        <f>'Dental Services'!H268</f>
        <v>0</v>
      </c>
      <c r="I68" s="118">
        <f>'Dental Services'!I268</f>
        <v>0</v>
      </c>
      <c r="J68" s="53">
        <f t="shared" si="147"/>
        <v>0</v>
      </c>
      <c r="K68" s="118">
        <f>'Dental Services'!K268</f>
        <v>0</v>
      </c>
      <c r="L68" s="118">
        <f>'Dental Services'!L268</f>
        <v>0</v>
      </c>
      <c r="M68" s="118">
        <f>'Dental Services'!M268</f>
        <v>0</v>
      </c>
      <c r="N68" s="53">
        <f t="shared" si="150"/>
        <v>0</v>
      </c>
      <c r="O68" s="118">
        <f>'Dental Services'!O268</f>
        <v>0</v>
      </c>
      <c r="P68" s="118">
        <f>'Dental Services'!P268</f>
        <v>0</v>
      </c>
      <c r="Q68" s="118">
        <f>'Dental Services'!Q268</f>
        <v>0</v>
      </c>
      <c r="R68" s="53">
        <f t="shared" si="153"/>
        <v>0</v>
      </c>
      <c r="S68" s="59">
        <f t="shared" si="76"/>
        <v>0</v>
      </c>
    </row>
    <row r="69" spans="1:19" s="6" customFormat="1" ht="15.65" customHeight="1" x14ac:dyDescent="0.3">
      <c r="A69" s="12"/>
      <c r="B69" s="25" t="s">
        <v>62</v>
      </c>
      <c r="C69" s="118">
        <f>'Dental Services'!C269</f>
        <v>0</v>
      </c>
      <c r="D69" s="118">
        <f>'Dental Services'!D269</f>
        <v>0</v>
      </c>
      <c r="E69" s="118">
        <f>'Dental Services'!E269</f>
        <v>0</v>
      </c>
      <c r="F69" s="53">
        <f t="shared" si="144"/>
        <v>0</v>
      </c>
      <c r="G69" s="118">
        <f>'Dental Services'!G269</f>
        <v>0</v>
      </c>
      <c r="H69" s="118">
        <f>'Dental Services'!H269</f>
        <v>0</v>
      </c>
      <c r="I69" s="118">
        <f>'Dental Services'!I269</f>
        <v>0</v>
      </c>
      <c r="J69" s="53">
        <f t="shared" si="147"/>
        <v>0</v>
      </c>
      <c r="K69" s="118">
        <f>'Dental Services'!K269</f>
        <v>0</v>
      </c>
      <c r="L69" s="118">
        <f>'Dental Services'!L269</f>
        <v>0</v>
      </c>
      <c r="M69" s="118">
        <f>'Dental Services'!M269</f>
        <v>0</v>
      </c>
      <c r="N69" s="53">
        <f t="shared" si="150"/>
        <v>0</v>
      </c>
      <c r="O69" s="118">
        <f>'Dental Services'!O269</f>
        <v>0</v>
      </c>
      <c r="P69" s="118">
        <f>'Dental Services'!P269</f>
        <v>0</v>
      </c>
      <c r="Q69" s="118">
        <f>'Dental Services'!Q269</f>
        <v>0</v>
      </c>
      <c r="R69" s="53">
        <f t="shared" si="153"/>
        <v>0</v>
      </c>
      <c r="S69" s="59">
        <f t="shared" si="76"/>
        <v>0</v>
      </c>
    </row>
    <row r="70" spans="1:19" s="6" customFormat="1" ht="15.65" customHeight="1" x14ac:dyDescent="0.3">
      <c r="A70" s="12"/>
      <c r="B70" s="23" t="s">
        <v>148</v>
      </c>
      <c r="C70" s="119">
        <f>'Dental Services'!C270</f>
        <v>0</v>
      </c>
      <c r="D70" s="119">
        <f>'Dental Services'!D270</f>
        <v>0</v>
      </c>
      <c r="E70" s="119">
        <f>'Dental Services'!E270</f>
        <v>0</v>
      </c>
      <c r="F70" s="54">
        <f t="shared" si="144"/>
        <v>0</v>
      </c>
      <c r="G70" s="119">
        <f>'Dental Services'!G270</f>
        <v>0</v>
      </c>
      <c r="H70" s="119">
        <f>'Dental Services'!H270</f>
        <v>0</v>
      </c>
      <c r="I70" s="119">
        <f>'Dental Services'!I270</f>
        <v>0</v>
      </c>
      <c r="J70" s="54">
        <f t="shared" si="147"/>
        <v>0</v>
      </c>
      <c r="K70" s="119">
        <f>'Dental Services'!K270</f>
        <v>0</v>
      </c>
      <c r="L70" s="119">
        <f>'Dental Services'!L270</f>
        <v>0</v>
      </c>
      <c r="M70" s="119">
        <f>'Dental Services'!M270</f>
        <v>0</v>
      </c>
      <c r="N70" s="54">
        <f t="shared" si="150"/>
        <v>0</v>
      </c>
      <c r="O70" s="119">
        <f>'Dental Services'!O270</f>
        <v>0</v>
      </c>
      <c r="P70" s="119">
        <f>'Dental Services'!P270</f>
        <v>0</v>
      </c>
      <c r="Q70" s="119">
        <f>'Dental Services'!Q270</f>
        <v>0</v>
      </c>
      <c r="R70" s="54">
        <f t="shared" si="153"/>
        <v>0</v>
      </c>
      <c r="S70" s="83">
        <f t="shared" si="76"/>
        <v>0</v>
      </c>
    </row>
    <row r="71" spans="1:19" s="6" customFormat="1" ht="15.65" customHeight="1" x14ac:dyDescent="0.3">
      <c r="A71" s="12"/>
      <c r="B71" s="13" t="s">
        <v>43</v>
      </c>
      <c r="C71" s="26">
        <f>C60+C66</f>
        <v>0</v>
      </c>
      <c r="D71" s="26">
        <f t="shared" ref="D71:E71" si="171">D60+D66</f>
        <v>0</v>
      </c>
      <c r="E71" s="27">
        <f t="shared" si="171"/>
        <v>0</v>
      </c>
      <c r="F71" s="60">
        <f t="shared" si="144"/>
        <v>0</v>
      </c>
      <c r="G71" s="26">
        <f>G60+G66</f>
        <v>0</v>
      </c>
      <c r="H71" s="26">
        <f t="shared" ref="H71:I71" si="172">H60+H66</f>
        <v>0</v>
      </c>
      <c r="I71" s="27">
        <f t="shared" si="172"/>
        <v>0</v>
      </c>
      <c r="J71" s="60">
        <f t="shared" si="147"/>
        <v>0</v>
      </c>
      <c r="K71" s="26">
        <f>K60+K66</f>
        <v>0</v>
      </c>
      <c r="L71" s="26">
        <f t="shared" ref="L71:M71" si="173">L60+L66</f>
        <v>0</v>
      </c>
      <c r="M71" s="27">
        <f t="shared" si="173"/>
        <v>0</v>
      </c>
      <c r="N71" s="60">
        <f t="shared" si="150"/>
        <v>0</v>
      </c>
      <c r="O71" s="26">
        <f>O60+O66</f>
        <v>0</v>
      </c>
      <c r="P71" s="26">
        <f t="shared" ref="P71:Q71" si="174">P60+P66</f>
        <v>0</v>
      </c>
      <c r="Q71" s="27">
        <f t="shared" si="174"/>
        <v>0</v>
      </c>
      <c r="R71" s="60">
        <f t="shared" si="153"/>
        <v>0</v>
      </c>
      <c r="S71" s="62">
        <f t="shared" si="76"/>
        <v>0</v>
      </c>
    </row>
    <row r="72" spans="1:19" s="6" customFormat="1" ht="15.65" customHeight="1" x14ac:dyDescent="0.3">
      <c r="A72" s="12"/>
      <c r="B72" s="13" t="s">
        <v>44</v>
      </c>
      <c r="C72" s="28">
        <f>C61</f>
        <v>0</v>
      </c>
      <c r="D72" s="28">
        <f t="shared" ref="D72:E72" si="175">D61</f>
        <v>0</v>
      </c>
      <c r="E72" s="29">
        <f t="shared" si="175"/>
        <v>0</v>
      </c>
      <c r="F72" s="63">
        <f t="shared" si="144"/>
        <v>0</v>
      </c>
      <c r="G72" s="28">
        <f>G61</f>
        <v>0</v>
      </c>
      <c r="H72" s="28">
        <f t="shared" ref="H72:I72" si="176">H61</f>
        <v>0</v>
      </c>
      <c r="I72" s="29">
        <f t="shared" si="176"/>
        <v>0</v>
      </c>
      <c r="J72" s="63">
        <f t="shared" si="147"/>
        <v>0</v>
      </c>
      <c r="K72" s="28">
        <f>K61</f>
        <v>0</v>
      </c>
      <c r="L72" s="28">
        <f t="shared" ref="L72:M72" si="177">L61</f>
        <v>0</v>
      </c>
      <c r="M72" s="29">
        <f t="shared" si="177"/>
        <v>0</v>
      </c>
      <c r="N72" s="63">
        <f t="shared" si="150"/>
        <v>0</v>
      </c>
      <c r="O72" s="28">
        <f>O61</f>
        <v>0</v>
      </c>
      <c r="P72" s="28">
        <f t="shared" ref="P72:Q72" si="178">P61</f>
        <v>0</v>
      </c>
      <c r="Q72" s="29">
        <f t="shared" si="178"/>
        <v>0</v>
      </c>
      <c r="R72" s="63">
        <f t="shared" si="153"/>
        <v>0</v>
      </c>
      <c r="S72" s="65">
        <f t="shared" si="76"/>
        <v>0</v>
      </c>
    </row>
    <row r="73" spans="1:19" s="6" customFormat="1" ht="15.65" customHeight="1" x14ac:dyDescent="0.3">
      <c r="A73" s="12"/>
      <c r="B73" s="13" t="s">
        <v>45</v>
      </c>
      <c r="C73" s="28">
        <f>C62+C68</f>
        <v>0</v>
      </c>
      <c r="D73" s="28">
        <f t="shared" ref="D73:E73" si="179">D62+D68</f>
        <v>0</v>
      </c>
      <c r="E73" s="29">
        <f t="shared" si="179"/>
        <v>0</v>
      </c>
      <c r="F73" s="63">
        <f t="shared" si="144"/>
        <v>0</v>
      </c>
      <c r="G73" s="28">
        <f>G62+G68</f>
        <v>0</v>
      </c>
      <c r="H73" s="28">
        <f t="shared" ref="H73:I73" si="180">H62+H68</f>
        <v>0</v>
      </c>
      <c r="I73" s="29">
        <f t="shared" si="180"/>
        <v>0</v>
      </c>
      <c r="J73" s="63">
        <f t="shared" si="147"/>
        <v>0</v>
      </c>
      <c r="K73" s="28">
        <f>K62+K68</f>
        <v>0</v>
      </c>
      <c r="L73" s="28">
        <f t="shared" ref="L73:M73" si="181">L62+L68</f>
        <v>0</v>
      </c>
      <c r="M73" s="29">
        <f t="shared" si="181"/>
        <v>0</v>
      </c>
      <c r="N73" s="63">
        <f t="shared" si="150"/>
        <v>0</v>
      </c>
      <c r="O73" s="28">
        <f>O62+O68</f>
        <v>0</v>
      </c>
      <c r="P73" s="28">
        <f t="shared" ref="P73:Q73" si="182">P62+P68</f>
        <v>0</v>
      </c>
      <c r="Q73" s="29">
        <f t="shared" si="182"/>
        <v>0</v>
      </c>
      <c r="R73" s="63">
        <f t="shared" si="153"/>
        <v>0</v>
      </c>
      <c r="S73" s="65">
        <f t="shared" si="76"/>
        <v>0</v>
      </c>
    </row>
    <row r="74" spans="1:19" s="6" customFormat="1" ht="15.65" customHeight="1" x14ac:dyDescent="0.3">
      <c r="A74" s="12"/>
      <c r="B74" s="13" t="s">
        <v>63</v>
      </c>
      <c r="C74" s="28">
        <f>C63</f>
        <v>0</v>
      </c>
      <c r="D74" s="28">
        <f t="shared" ref="D74:E74" si="183">D63</f>
        <v>0</v>
      </c>
      <c r="E74" s="29">
        <f t="shared" si="183"/>
        <v>0</v>
      </c>
      <c r="F74" s="63">
        <f t="shared" si="144"/>
        <v>0</v>
      </c>
      <c r="G74" s="28">
        <f>G63</f>
        <v>0</v>
      </c>
      <c r="H74" s="28">
        <f t="shared" ref="H74:I74" si="184">H63</f>
        <v>0</v>
      </c>
      <c r="I74" s="29">
        <f t="shared" si="184"/>
        <v>0</v>
      </c>
      <c r="J74" s="63">
        <f t="shared" si="147"/>
        <v>0</v>
      </c>
      <c r="K74" s="28">
        <f>K63</f>
        <v>0</v>
      </c>
      <c r="L74" s="28">
        <f t="shared" ref="L74:M74" si="185">L63</f>
        <v>0</v>
      </c>
      <c r="M74" s="29">
        <f t="shared" si="185"/>
        <v>0</v>
      </c>
      <c r="N74" s="63">
        <f t="shared" si="150"/>
        <v>0</v>
      </c>
      <c r="O74" s="28">
        <f>O63</f>
        <v>0</v>
      </c>
      <c r="P74" s="28">
        <f t="shared" ref="P74:Q74" si="186">P63</f>
        <v>0</v>
      </c>
      <c r="Q74" s="29">
        <f t="shared" si="186"/>
        <v>0</v>
      </c>
      <c r="R74" s="63">
        <f t="shared" si="153"/>
        <v>0</v>
      </c>
      <c r="S74" s="65">
        <f t="shared" si="76"/>
        <v>0</v>
      </c>
    </row>
    <row r="75" spans="1:19" s="6" customFormat="1" ht="15.65" customHeight="1" x14ac:dyDescent="0.3">
      <c r="A75" s="12"/>
      <c r="B75" s="13" t="s">
        <v>64</v>
      </c>
      <c r="C75" s="28">
        <f>C69</f>
        <v>0</v>
      </c>
      <c r="D75" s="28">
        <f t="shared" ref="D75:E75" si="187">D69</f>
        <v>0</v>
      </c>
      <c r="E75" s="29">
        <f t="shared" si="187"/>
        <v>0</v>
      </c>
      <c r="F75" s="63">
        <f t="shared" si="144"/>
        <v>0</v>
      </c>
      <c r="G75" s="28">
        <f>G69</f>
        <v>0</v>
      </c>
      <c r="H75" s="28">
        <f t="shared" ref="H75:I75" si="188">H69</f>
        <v>0</v>
      </c>
      <c r="I75" s="29">
        <f t="shared" si="188"/>
        <v>0</v>
      </c>
      <c r="J75" s="63">
        <f t="shared" si="147"/>
        <v>0</v>
      </c>
      <c r="K75" s="28">
        <f>K69</f>
        <v>0</v>
      </c>
      <c r="L75" s="28">
        <f t="shared" ref="L75:M75" si="189">L69</f>
        <v>0</v>
      </c>
      <c r="M75" s="29">
        <f t="shared" si="189"/>
        <v>0</v>
      </c>
      <c r="N75" s="63">
        <f t="shared" si="150"/>
        <v>0</v>
      </c>
      <c r="O75" s="28">
        <f>O69</f>
        <v>0</v>
      </c>
      <c r="P75" s="28">
        <f t="shared" ref="P75:Q75" si="190">P69</f>
        <v>0</v>
      </c>
      <c r="Q75" s="29">
        <f t="shared" si="190"/>
        <v>0</v>
      </c>
      <c r="R75" s="63">
        <f t="shared" si="153"/>
        <v>0</v>
      </c>
      <c r="S75" s="65">
        <f t="shared" si="76"/>
        <v>0</v>
      </c>
    </row>
    <row r="76" spans="1:19" s="6" customFormat="1" ht="15.65" customHeight="1" x14ac:dyDescent="0.3">
      <c r="A76" s="12"/>
      <c r="B76" s="13" t="s">
        <v>65</v>
      </c>
      <c r="C76" s="28">
        <f>C67</f>
        <v>0</v>
      </c>
      <c r="D76" s="28">
        <f t="shared" ref="D76:E76" si="191">D67</f>
        <v>0</v>
      </c>
      <c r="E76" s="29">
        <f t="shared" si="191"/>
        <v>0</v>
      </c>
      <c r="F76" s="63">
        <f t="shared" si="144"/>
        <v>0</v>
      </c>
      <c r="G76" s="28">
        <f>G67</f>
        <v>0</v>
      </c>
      <c r="H76" s="28">
        <f t="shared" ref="H76:I76" si="192">H67</f>
        <v>0</v>
      </c>
      <c r="I76" s="29">
        <f t="shared" si="192"/>
        <v>0</v>
      </c>
      <c r="J76" s="63">
        <f t="shared" si="147"/>
        <v>0</v>
      </c>
      <c r="K76" s="28">
        <f>K67</f>
        <v>0</v>
      </c>
      <c r="L76" s="28">
        <f t="shared" ref="L76:M76" si="193">L67</f>
        <v>0</v>
      </c>
      <c r="M76" s="29">
        <f t="shared" si="193"/>
        <v>0</v>
      </c>
      <c r="N76" s="63">
        <f t="shared" si="150"/>
        <v>0</v>
      </c>
      <c r="O76" s="28">
        <f>O67</f>
        <v>0</v>
      </c>
      <c r="P76" s="28">
        <f t="shared" ref="P76:Q76" si="194">P67</f>
        <v>0</v>
      </c>
      <c r="Q76" s="29">
        <f t="shared" si="194"/>
        <v>0</v>
      </c>
      <c r="R76" s="63">
        <f t="shared" si="153"/>
        <v>0</v>
      </c>
      <c r="S76" s="65">
        <f t="shared" si="76"/>
        <v>0</v>
      </c>
    </row>
    <row r="77" spans="1:19" s="6" customFormat="1" ht="15.65" customHeight="1" x14ac:dyDescent="0.3">
      <c r="A77" s="12"/>
      <c r="B77" s="30" t="s">
        <v>149</v>
      </c>
      <c r="C77" s="31">
        <f>C64+C70</f>
        <v>0</v>
      </c>
      <c r="D77" s="31">
        <f t="shared" ref="D77:E77" si="195">D64+D70</f>
        <v>0</v>
      </c>
      <c r="E77" s="32">
        <f t="shared" si="195"/>
        <v>0</v>
      </c>
      <c r="F77" s="32">
        <f t="shared" si="144"/>
        <v>0</v>
      </c>
      <c r="G77" s="31">
        <f>G64+G70</f>
        <v>0</v>
      </c>
      <c r="H77" s="31">
        <f t="shared" ref="H77:I77" si="196">H64+H70</f>
        <v>0</v>
      </c>
      <c r="I77" s="32">
        <f t="shared" si="196"/>
        <v>0</v>
      </c>
      <c r="J77" s="32">
        <f t="shared" si="147"/>
        <v>0</v>
      </c>
      <c r="K77" s="31">
        <f>K64+K70</f>
        <v>0</v>
      </c>
      <c r="L77" s="31">
        <f t="shared" ref="L77:M77" si="197">L64+L70</f>
        <v>0</v>
      </c>
      <c r="M77" s="32">
        <f t="shared" si="197"/>
        <v>0</v>
      </c>
      <c r="N77" s="32">
        <f t="shared" si="150"/>
        <v>0</v>
      </c>
      <c r="O77" s="31">
        <f>O64+O70</f>
        <v>0</v>
      </c>
      <c r="P77" s="31">
        <f t="shared" ref="P77:Q77" si="198">P64+P70</f>
        <v>0</v>
      </c>
      <c r="Q77" s="32">
        <f t="shared" si="198"/>
        <v>0</v>
      </c>
      <c r="R77" s="32">
        <f t="shared" si="153"/>
        <v>0</v>
      </c>
      <c r="S77" s="33">
        <f t="shared" si="76"/>
        <v>0</v>
      </c>
    </row>
    <row r="78" spans="1:19" s="6" customFormat="1" ht="15.65" customHeight="1" x14ac:dyDescent="0.3">
      <c r="A78" s="12"/>
      <c r="B78" s="34" t="s">
        <v>66</v>
      </c>
      <c r="C78" s="35">
        <f>IF(C$7=0,0,C58/C$7*1000)</f>
        <v>0</v>
      </c>
      <c r="D78" s="35">
        <f t="shared" ref="D78:E78" si="199">IF(D$7=0,0,D58/D$7*1000)</f>
        <v>0</v>
      </c>
      <c r="E78" s="35">
        <f t="shared" si="199"/>
        <v>0</v>
      </c>
      <c r="F78" s="36">
        <f>IF(SUM(C$7:E$7)=0,0,F58/SUM(C$7:E$7)*1000)</f>
        <v>0</v>
      </c>
      <c r="G78" s="35">
        <f>IF(G$7=0,0,G58/G$7*1000)</f>
        <v>0</v>
      </c>
      <c r="H78" s="35">
        <f t="shared" ref="H78:I78" si="200">IF(H$7=0,0,H58/H$7*1000)</f>
        <v>0</v>
      </c>
      <c r="I78" s="35">
        <f t="shared" si="200"/>
        <v>0</v>
      </c>
      <c r="J78" s="36">
        <f>IF(SUM(G$7:I$7)=0,0,J58/SUM(G$7:I$7)*1000)</f>
        <v>0</v>
      </c>
      <c r="K78" s="35">
        <f>IF(K$7=0,0,K58/K$7*1000)</f>
        <v>0</v>
      </c>
      <c r="L78" s="35">
        <f t="shared" ref="L78:M78" si="201">IF(L$7=0,0,L58/L$7*1000)</f>
        <v>0</v>
      </c>
      <c r="M78" s="35">
        <f t="shared" si="201"/>
        <v>0</v>
      </c>
      <c r="N78" s="36">
        <f>IF(SUM(K$7:M$7)=0,0,N58/SUM(K$7:M$7)*1000)</f>
        <v>0</v>
      </c>
      <c r="O78" s="35">
        <f>IF(O$7=0,0,O58/O$7*1000)</f>
        <v>0</v>
      </c>
      <c r="P78" s="35">
        <f t="shared" ref="P78:Q78" si="202">IF(P$7=0,0,P58/P$7*1000)</f>
        <v>0</v>
      </c>
      <c r="Q78" s="35">
        <f t="shared" si="202"/>
        <v>0</v>
      </c>
      <c r="R78" s="36">
        <f>IF(SUM(O$7:Q$7)=0,0,R58/SUM(O$7:Q$7)*1000)</f>
        <v>0</v>
      </c>
      <c r="S78" s="36">
        <f t="shared" ref="S78" si="203">IF(SUMIF($C$4:$R$4,1,$C$7:$R$7)=0,0,S58/SUMIF($C$4:$R$4,1,$C$7:$R$7)*1000)</f>
        <v>0</v>
      </c>
    </row>
    <row r="79" spans="1:19" s="6" customFormat="1" ht="15.65" customHeight="1" x14ac:dyDescent="0.3">
      <c r="A79" s="12"/>
      <c r="B79" s="34" t="s">
        <v>67</v>
      </c>
      <c r="C79" s="37">
        <f>IF(C58=0,0,C71/C58)</f>
        <v>0</v>
      </c>
      <c r="D79" s="37">
        <f t="shared" ref="D79:F79" si="204">IF(D58=0,0,D71/D58)</f>
        <v>0</v>
      </c>
      <c r="E79" s="37">
        <f t="shared" si="204"/>
        <v>0</v>
      </c>
      <c r="F79" s="37">
        <f t="shared" si="204"/>
        <v>0</v>
      </c>
      <c r="G79" s="37">
        <f>IF(G58=0,0,G71/G58)</f>
        <v>0</v>
      </c>
      <c r="H79" s="37">
        <f t="shared" ref="H79:J79" si="205">IF(H58=0,0,H71/H58)</f>
        <v>0</v>
      </c>
      <c r="I79" s="37">
        <f t="shared" si="205"/>
        <v>0</v>
      </c>
      <c r="J79" s="37">
        <f t="shared" si="205"/>
        <v>0</v>
      </c>
      <c r="K79" s="37">
        <f>IF(K58=0,0,K71/K58)</f>
        <v>0</v>
      </c>
      <c r="L79" s="37">
        <f t="shared" ref="L79:N79" si="206">IF(L58=0,0,L71/L58)</f>
        <v>0</v>
      </c>
      <c r="M79" s="37">
        <f t="shared" si="206"/>
        <v>0</v>
      </c>
      <c r="N79" s="37">
        <f t="shared" si="206"/>
        <v>0</v>
      </c>
      <c r="O79" s="37">
        <f>IF(O58=0,0,O71/O58)</f>
        <v>0</v>
      </c>
      <c r="P79" s="37">
        <f t="shared" ref="P79:S79" si="207">IF(P58=0,0,P71/P58)</f>
        <v>0</v>
      </c>
      <c r="Q79" s="37">
        <f t="shared" si="207"/>
        <v>0</v>
      </c>
      <c r="R79" s="37">
        <f t="shared" si="207"/>
        <v>0</v>
      </c>
      <c r="S79" s="37">
        <f t="shared" si="207"/>
        <v>0</v>
      </c>
    </row>
    <row r="80" spans="1:19" s="6" customFormat="1" ht="15.65" customHeight="1" x14ac:dyDescent="0.3">
      <c r="A80" s="12"/>
      <c r="B80" s="34" t="s">
        <v>68</v>
      </c>
      <c r="C80" s="36">
        <f>IF(C$7=0,0,C71/C$7*1000)</f>
        <v>0</v>
      </c>
      <c r="D80" s="36">
        <f t="shared" ref="D80:E80" si="208">IF(D$7=0,0,D71/D$7*1000)</f>
        <v>0</v>
      </c>
      <c r="E80" s="36">
        <f t="shared" si="208"/>
        <v>0</v>
      </c>
      <c r="F80" s="36">
        <f>IF(SUM(C$7:E$7)=0,0,F71/SUM(C$7:E$7)*1000)</f>
        <v>0</v>
      </c>
      <c r="G80" s="36">
        <f>IF(G$7=0,0,G71/G$7*1000)</f>
        <v>0</v>
      </c>
      <c r="H80" s="36">
        <f t="shared" ref="H80:I80" si="209">IF(H$7=0,0,H71/H$7*1000)</f>
        <v>0</v>
      </c>
      <c r="I80" s="36">
        <f t="shared" si="209"/>
        <v>0</v>
      </c>
      <c r="J80" s="36">
        <f>IF(SUM(G$7:I$7)=0,0,J71/SUM(G$7:I$7)*1000)</f>
        <v>0</v>
      </c>
      <c r="K80" s="36">
        <f>IF(K$7=0,0,K71/K$7*1000)</f>
        <v>0</v>
      </c>
      <c r="L80" s="36">
        <f t="shared" ref="L80:M80" si="210">IF(L$7=0,0,L71/L$7*1000)</f>
        <v>0</v>
      </c>
      <c r="M80" s="36">
        <f t="shared" si="210"/>
        <v>0</v>
      </c>
      <c r="N80" s="36">
        <f>IF(SUM(K$7:M$7)=0,0,N71/SUM(K$7:M$7)*1000)</f>
        <v>0</v>
      </c>
      <c r="O80" s="36">
        <f>IF(O$7=0,0,O71/O$7*1000)</f>
        <v>0</v>
      </c>
      <c r="P80" s="36">
        <f t="shared" ref="P80:Q80" si="211">IF(P$7=0,0,P71/P$7*1000)</f>
        <v>0</v>
      </c>
      <c r="Q80" s="36">
        <f t="shared" si="211"/>
        <v>0</v>
      </c>
      <c r="R80" s="36">
        <f>IF(SUM(O$7:Q$7)=0,0,R71/SUM(O$7:Q$7)*1000)</f>
        <v>0</v>
      </c>
      <c r="S80" s="36">
        <f t="shared" ref="S80" si="212">IF(SUMIF($C$4:$R$4,1,$C$7:$R$7)=0,0,S71/SUMIF($C$4:$R$4,1,$C$7:$R$7)*1000)</f>
        <v>0</v>
      </c>
    </row>
    <row r="81" spans="1:19" s="6" customFormat="1" ht="15.65" customHeight="1" x14ac:dyDescent="0.3">
      <c r="A81" s="12"/>
      <c r="B81" s="34" t="s">
        <v>69</v>
      </c>
      <c r="C81" s="37">
        <f>IF(C58=0,0,SUM(C72:C76)/C58)</f>
        <v>0</v>
      </c>
      <c r="D81" s="37">
        <f t="shared" ref="D81:F81" si="213">IF(D58=0,0,SUM(D72:D76)/D58)</f>
        <v>0</v>
      </c>
      <c r="E81" s="37">
        <f t="shared" si="213"/>
        <v>0</v>
      </c>
      <c r="F81" s="37">
        <f t="shared" si="213"/>
        <v>0</v>
      </c>
      <c r="G81" s="37">
        <f>IF(G58=0,0,SUM(G72:G76)/G58)</f>
        <v>0</v>
      </c>
      <c r="H81" s="37">
        <f t="shared" ref="H81:J81" si="214">IF(H58=0,0,SUM(H72:H76)/H58)</f>
        <v>0</v>
      </c>
      <c r="I81" s="37">
        <f t="shared" si="214"/>
        <v>0</v>
      </c>
      <c r="J81" s="37">
        <f t="shared" si="214"/>
        <v>0</v>
      </c>
      <c r="K81" s="37">
        <f>IF(K58=0,0,SUM(K72:K76)/K58)</f>
        <v>0</v>
      </c>
      <c r="L81" s="37">
        <f t="shared" ref="L81:N81" si="215">IF(L58=0,0,SUM(L72:L76)/L58)</f>
        <v>0</v>
      </c>
      <c r="M81" s="37">
        <f t="shared" si="215"/>
        <v>0</v>
      </c>
      <c r="N81" s="37">
        <f t="shared" si="215"/>
        <v>0</v>
      </c>
      <c r="O81" s="37">
        <f>IF(O58=0,0,SUM(O72:O76)/O58)</f>
        <v>0</v>
      </c>
      <c r="P81" s="37">
        <f t="shared" ref="P81:R81" si="216">IF(P58=0,0,SUM(P72:P76)/P58)</f>
        <v>0</v>
      </c>
      <c r="Q81" s="37">
        <f t="shared" si="216"/>
        <v>0</v>
      </c>
      <c r="R81" s="37">
        <f t="shared" si="216"/>
        <v>0</v>
      </c>
      <c r="S81" s="37">
        <f t="shared" si="139"/>
        <v>0</v>
      </c>
    </row>
    <row r="82" spans="1:19" s="6" customFormat="1" ht="15.65" customHeight="1" thickBot="1" x14ac:dyDescent="0.35">
      <c r="A82" s="14"/>
      <c r="B82" s="38" t="s">
        <v>70</v>
      </c>
      <c r="C82" s="39">
        <f>IF(C$7=0,0,SUM(C72:C76)/C$7*1000)</f>
        <v>0</v>
      </c>
      <c r="D82" s="39">
        <f t="shared" ref="D82:Q82" si="217">IF(D$7=0,0,SUM(D72:D76)/D$7*1000)</f>
        <v>0</v>
      </c>
      <c r="E82" s="39">
        <f t="shared" si="217"/>
        <v>0</v>
      </c>
      <c r="F82" s="39">
        <f>IF(SUM(C$7:E$7)=0,0,SUM(F72:F76)/SUM(C$7:E$7)*1000)</f>
        <v>0</v>
      </c>
      <c r="G82" s="39">
        <f t="shared" si="217"/>
        <v>0</v>
      </c>
      <c r="H82" s="39">
        <f t="shared" si="217"/>
        <v>0</v>
      </c>
      <c r="I82" s="39">
        <f t="shared" si="217"/>
        <v>0</v>
      </c>
      <c r="J82" s="39">
        <f>IF(SUM(G$7:I$7)=0,0,SUM(J72:J76)/SUM(G$7:I$7)*1000)</f>
        <v>0</v>
      </c>
      <c r="K82" s="39">
        <f t="shared" si="217"/>
        <v>0</v>
      </c>
      <c r="L82" s="39">
        <f t="shared" si="217"/>
        <v>0</v>
      </c>
      <c r="M82" s="39">
        <f t="shared" si="217"/>
        <v>0</v>
      </c>
      <c r="N82" s="39">
        <f>IF(SUM(K$7:M$7)=0,0,SUM(N72:N76)/SUM(K$7:M$7)*1000)</f>
        <v>0</v>
      </c>
      <c r="O82" s="39">
        <f t="shared" si="217"/>
        <v>0</v>
      </c>
      <c r="P82" s="39">
        <f t="shared" si="217"/>
        <v>0</v>
      </c>
      <c r="Q82" s="39">
        <f t="shared" si="217"/>
        <v>0</v>
      </c>
      <c r="R82" s="39">
        <f>IF(SUM(O$7:Q$7)=0,0,SUM(R72:R76)/SUM(O$7:Q$7)*1000)</f>
        <v>0</v>
      </c>
      <c r="S82" s="39">
        <f t="shared" ref="S82" si="218">IF(SUMIF($C$4:$R$4,1,$C$7:$R$7)=0,0,SUM(S72:S76)/SUMIF($C$4:$R$4,1,$C$7:$R$7)*1000)</f>
        <v>0</v>
      </c>
    </row>
  </sheetData>
  <sheetProtection algorithmName="SHA-512" hashValue="/7wAy7spbiWDZYtMTq5DCXBOAKDULHwXMBshLj3l39A5sdzcdX2FSS1rX/illuP9aRxjfi32gU/upweRSMeMkA==" saltValue="qRRJ1RWo71JhBIPXiGMpqw==" spinCount="100000" sheet="1" objects="1" scenarios="1"/>
  <mergeCells count="6">
    <mergeCell ref="G5:R5"/>
    <mergeCell ref="C1:D1"/>
    <mergeCell ref="E1:F1"/>
    <mergeCell ref="B2:F2"/>
    <mergeCell ref="B3:F3"/>
    <mergeCell ref="C5:F5"/>
  </mergeCells>
  <printOptions horizontalCentered="1"/>
  <pageMargins left="0.5" right="0.5" top="2" bottom="0.75" header="0.3" footer="0.3"/>
  <pageSetup scale="46" orientation="landscape" r:id="rId1"/>
  <headerFooter scaleWithDoc="0">
    <oddHeader>&amp;C&amp;"Arial,Bold"&amp;G
Prior Authorization Report
Section III - &amp;A</oddHeader>
    <oddFooter>&amp;L&amp;"Arial,Regular"&amp;10
Prior Authorization - Report #42&amp;C&amp;"Arial,Regular"&amp;10Rev. v8 2019-10&amp;R&amp;"Arial,Regular"&amp;10&amp;P</oddFooter>
  </headerFooter>
  <rowBreaks count="1" manualBreakCount="1">
    <brk id="57"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7"/>
  <sheetViews>
    <sheetView showGridLines="0" zoomScale="85" zoomScaleNormal="85" workbookViewId="0"/>
  </sheetViews>
  <sheetFormatPr defaultColWidth="9.1796875" defaultRowHeight="15.65" customHeight="1" x14ac:dyDescent="0.3"/>
  <cols>
    <col min="1" max="1" width="26.54296875" style="109" bestFit="1" customWidth="1"/>
    <col min="2" max="2" width="44" style="109" bestFit="1" customWidth="1"/>
    <col min="3" max="19" width="10.7265625" style="109" customWidth="1"/>
    <col min="20" max="16384" width="9.1796875" style="109"/>
  </cols>
  <sheetData>
    <row r="1" spans="1:19" s="1" customFormat="1" ht="15.65" customHeight="1" x14ac:dyDescent="0.4">
      <c r="A1" s="5" t="s">
        <v>0</v>
      </c>
      <c r="B1" s="94" t="str">
        <f>IF(Summary!B1="","",Summary!B1)</f>
        <v/>
      </c>
      <c r="C1" s="300" t="s">
        <v>1</v>
      </c>
      <c r="D1" s="300"/>
      <c r="E1" s="259" t="str">
        <f>IF(Summary!D1="","",Summary!D1)</f>
        <v/>
      </c>
      <c r="F1" s="260"/>
      <c r="G1" s="81"/>
    </row>
    <row r="2" spans="1:19" s="1" customFormat="1" ht="15.65" customHeight="1" x14ac:dyDescent="0.3">
      <c r="A2" s="5" t="s">
        <v>2</v>
      </c>
      <c r="B2" s="301" t="str">
        <f>IF(Summary!B2="","",Summary!B2)</f>
        <v/>
      </c>
      <c r="C2" s="302" t="str">
        <f>IF(Summary!C2="","",Summary!C2)</f>
        <v/>
      </c>
      <c r="D2" s="302" t="str">
        <f>IF(Summary!D2="","",Summary!D2)</f>
        <v/>
      </c>
      <c r="E2" s="302" t="str">
        <f>IF(Summary!E2="","",Summary!E2)</f>
        <v/>
      </c>
      <c r="F2" s="303" t="str">
        <f>IF(Summary!F2="","",Summary!F2)</f>
        <v/>
      </c>
    </row>
    <row r="3" spans="1:19" s="1" customFormat="1" ht="15.65" customHeight="1" x14ac:dyDescent="0.3">
      <c r="A3" s="5" t="s">
        <v>3</v>
      </c>
      <c r="B3" s="304" t="str">
        <f>IF(Summary!B3="","",Summary!B3)</f>
        <v/>
      </c>
      <c r="C3" s="305" t="str">
        <f>IF(Summary!C3="","",Summary!C3)</f>
        <v/>
      </c>
      <c r="D3" s="305" t="str">
        <f>IF(Summary!D3="","",Summary!D3)</f>
        <v/>
      </c>
      <c r="E3" s="305" t="str">
        <f>IF(Summary!E3="","",Summary!E3)</f>
        <v/>
      </c>
      <c r="F3" s="306" t="str">
        <f>IF(Summary!F3="","",Summary!F3)</f>
        <v/>
      </c>
    </row>
    <row r="4" spans="1:19" s="1" customFormat="1" ht="15.65" customHeight="1" thickBot="1" x14ac:dyDescent="0.35">
      <c r="A4" s="4"/>
      <c r="B4" s="40"/>
      <c r="C4" s="91" t="e">
        <f>IF(RIGHT(C6,2)=RIGHT(YEAR($E$1),2),1,0)</f>
        <v>#VALUE!</v>
      </c>
      <c r="D4" s="91" t="e">
        <f t="shared" ref="D4:Q4" si="0">IF(RIGHT(D6,2)=RIGHT(YEAR($E$1),2),1,0)</f>
        <v>#VALUE!</v>
      </c>
      <c r="E4" s="91" t="e">
        <f t="shared" si="0"/>
        <v>#VALUE!</v>
      </c>
      <c r="F4" s="92"/>
      <c r="G4" s="93" t="e">
        <f t="shared" si="0"/>
        <v>#VALUE!</v>
      </c>
      <c r="H4" s="93" t="e">
        <f t="shared" si="0"/>
        <v>#VALUE!</v>
      </c>
      <c r="I4" s="93" t="e">
        <f t="shared" si="0"/>
        <v>#VALUE!</v>
      </c>
      <c r="J4" s="93"/>
      <c r="K4" s="93" t="e">
        <f t="shared" si="0"/>
        <v>#VALUE!</v>
      </c>
      <c r="L4" s="93" t="e">
        <f t="shared" si="0"/>
        <v>#VALUE!</v>
      </c>
      <c r="M4" s="93" t="e">
        <f t="shared" si="0"/>
        <v>#VALUE!</v>
      </c>
      <c r="N4" s="93"/>
      <c r="O4" s="93" t="e">
        <f t="shared" si="0"/>
        <v>#VALUE!</v>
      </c>
      <c r="P4" s="93" t="e">
        <f t="shared" si="0"/>
        <v>#VALUE!</v>
      </c>
      <c r="Q4" s="93" t="e">
        <f t="shared" si="0"/>
        <v>#VALUE!</v>
      </c>
      <c r="R4" s="93"/>
      <c r="S4" s="92"/>
    </row>
    <row r="5" spans="1:19" s="1" customFormat="1" ht="15.65" customHeight="1" x14ac:dyDescent="0.3">
      <c r="A5" s="4"/>
      <c r="B5" s="4"/>
      <c r="C5" s="307" t="s">
        <v>93</v>
      </c>
      <c r="D5" s="308"/>
      <c r="E5" s="308"/>
      <c r="F5" s="308"/>
      <c r="G5" s="297" t="s">
        <v>91</v>
      </c>
      <c r="H5" s="298"/>
      <c r="I5" s="298"/>
      <c r="J5" s="298"/>
      <c r="K5" s="298"/>
      <c r="L5" s="298"/>
      <c r="M5" s="298"/>
      <c r="N5" s="298"/>
      <c r="O5" s="298"/>
      <c r="P5" s="298"/>
      <c r="Q5" s="298"/>
      <c r="R5" s="299"/>
    </row>
    <row r="6" spans="1:19" s="6" customFormat="1" ht="15.65" customHeight="1" thickBot="1" x14ac:dyDescent="0.35">
      <c r="A6" s="7"/>
      <c r="B6" s="4"/>
      <c r="C6" s="8" t="str">
        <f>'Detail Summary'!C6</f>
        <v>Mar 00</v>
      </c>
      <c r="D6" s="8" t="str">
        <f>'Detail Summary'!D6</f>
        <v>Feb 00</v>
      </c>
      <c r="E6" s="8" t="str">
        <f>'Detail Summary'!E6</f>
        <v>Jan 00</v>
      </c>
      <c r="F6" s="8" t="str">
        <f>'Detail Summary'!F6</f>
        <v>Q1CY00</v>
      </c>
      <c r="G6" s="8" t="str">
        <f>'Detail Summary'!G6</f>
        <v>Dec 99</v>
      </c>
      <c r="H6" s="8" t="str">
        <f>'Detail Summary'!H6</f>
        <v>Nov 99</v>
      </c>
      <c r="I6" s="8" t="str">
        <f>'Detail Summary'!I6</f>
        <v>Oct 99</v>
      </c>
      <c r="J6" s="8" t="str">
        <f>'Detail Summary'!J6</f>
        <v>Q4CY99</v>
      </c>
      <c r="K6" s="8" t="str">
        <f>'Detail Summary'!K6</f>
        <v>Sep 99</v>
      </c>
      <c r="L6" s="8" t="str">
        <f>'Detail Summary'!L6</f>
        <v>Aug 99</v>
      </c>
      <c r="M6" s="8" t="str">
        <f>'Detail Summary'!M6</f>
        <v>Jul 99</v>
      </c>
      <c r="N6" s="8" t="str">
        <f>'Detail Summary'!N6</f>
        <v>Q3CY99</v>
      </c>
      <c r="O6" s="8" t="str">
        <f>'Detail Summary'!O6</f>
        <v>Jun 99</v>
      </c>
      <c r="P6" s="8" t="str">
        <f>'Detail Summary'!P6</f>
        <v>May 99</v>
      </c>
      <c r="Q6" s="8" t="str">
        <f>'Detail Summary'!Q6</f>
        <v>Apr 99</v>
      </c>
      <c r="R6" s="8" t="str">
        <f>'Detail Summary'!R6</f>
        <v>Q2CY99</v>
      </c>
      <c r="S6" s="9" t="str">
        <f>'Detail Summary'!S6</f>
        <v>CYTD</v>
      </c>
    </row>
    <row r="7" spans="1:19" s="6" customFormat="1" ht="15.65" customHeight="1" thickBot="1" x14ac:dyDescent="0.35">
      <c r="A7" s="15"/>
      <c r="B7" s="16" t="s">
        <v>130</v>
      </c>
      <c r="C7" s="82"/>
      <c r="D7" s="82"/>
      <c r="E7" s="82"/>
      <c r="F7" s="82"/>
      <c r="G7" s="82"/>
      <c r="H7" s="82"/>
      <c r="I7" s="82"/>
      <c r="J7" s="82"/>
      <c r="K7" s="82"/>
      <c r="L7" s="82"/>
      <c r="M7" s="82"/>
      <c r="N7" s="82"/>
      <c r="O7" s="82"/>
      <c r="P7" s="82"/>
      <c r="Q7" s="82"/>
      <c r="R7" s="82"/>
      <c r="S7" s="82"/>
    </row>
    <row r="8" spans="1:19" s="6" customFormat="1" ht="15.65" customHeight="1" x14ac:dyDescent="0.3">
      <c r="A8" s="309" t="s">
        <v>78</v>
      </c>
      <c r="B8" s="17" t="s">
        <v>54</v>
      </c>
      <c r="C8" s="54">
        <f>C9+C15</f>
        <v>0</v>
      </c>
      <c r="D8" s="54">
        <f t="shared" ref="D8:E8" si="1">D9+D15</f>
        <v>0</v>
      </c>
      <c r="E8" s="54">
        <f t="shared" si="1"/>
        <v>0</v>
      </c>
      <c r="F8" s="54">
        <f t="shared" ref="F8:F27" si="2">SUM(C8:E8)</f>
        <v>0</v>
      </c>
      <c r="G8" s="54">
        <f>G9+G15</f>
        <v>0</v>
      </c>
      <c r="H8" s="54">
        <f t="shared" ref="H8:I8" si="3">H9+H15</f>
        <v>0</v>
      </c>
      <c r="I8" s="54">
        <f t="shared" si="3"/>
        <v>0</v>
      </c>
      <c r="J8" s="54">
        <f t="shared" ref="J8:J27" si="4">SUM(G8:I8)</f>
        <v>0</v>
      </c>
      <c r="K8" s="54">
        <f>K9+K15</f>
        <v>0</v>
      </c>
      <c r="L8" s="54">
        <f t="shared" ref="L8:M8" si="5">L9+L15</f>
        <v>0</v>
      </c>
      <c r="M8" s="54">
        <f t="shared" si="5"/>
        <v>0</v>
      </c>
      <c r="N8" s="54">
        <f t="shared" ref="N8:N27" si="6">SUM(K8:M8)</f>
        <v>0</v>
      </c>
      <c r="O8" s="54">
        <f>O9+O15</f>
        <v>0</v>
      </c>
      <c r="P8" s="54">
        <f t="shared" ref="P8:Q8" si="7">P9+P15</f>
        <v>0</v>
      </c>
      <c r="Q8" s="54">
        <f t="shared" si="7"/>
        <v>0</v>
      </c>
      <c r="R8" s="54">
        <f t="shared" ref="R8:R27" si="8">SUM(O8:Q8)</f>
        <v>0</v>
      </c>
      <c r="S8" s="56">
        <f>SUMIF($C$4:$R$4,1,$C8:$R8)</f>
        <v>0</v>
      </c>
    </row>
    <row r="9" spans="1:19" s="6" customFormat="1" ht="15.65" customHeight="1" x14ac:dyDescent="0.3">
      <c r="A9" s="309"/>
      <c r="B9" s="19" t="s">
        <v>55</v>
      </c>
      <c r="C9" s="55">
        <f>SUM(C10:C14)</f>
        <v>0</v>
      </c>
      <c r="D9" s="55">
        <f t="shared" ref="D9:E9" si="9">SUM(D10:D14)</f>
        <v>0</v>
      </c>
      <c r="E9" s="55">
        <f t="shared" si="9"/>
        <v>0</v>
      </c>
      <c r="F9" s="53">
        <f t="shared" si="2"/>
        <v>0</v>
      </c>
      <c r="G9" s="55">
        <f>SUM(G10:G14)</f>
        <v>0</v>
      </c>
      <c r="H9" s="55">
        <f t="shared" ref="H9:I9" si="10">SUM(H10:H14)</f>
        <v>0</v>
      </c>
      <c r="I9" s="55">
        <f t="shared" si="10"/>
        <v>0</v>
      </c>
      <c r="J9" s="53">
        <f t="shared" si="4"/>
        <v>0</v>
      </c>
      <c r="K9" s="55">
        <f>SUM(K10:K14)</f>
        <v>0</v>
      </c>
      <c r="L9" s="55">
        <f t="shared" ref="L9:M9" si="11">SUM(L10:L14)</f>
        <v>0</v>
      </c>
      <c r="M9" s="55">
        <f t="shared" si="11"/>
        <v>0</v>
      </c>
      <c r="N9" s="53">
        <f t="shared" si="6"/>
        <v>0</v>
      </c>
      <c r="O9" s="55">
        <f>SUM(O10:O14)</f>
        <v>0</v>
      </c>
      <c r="P9" s="55">
        <f t="shared" ref="P9:Q9" si="12">SUM(P10:P14)</f>
        <v>0</v>
      </c>
      <c r="Q9" s="55">
        <f t="shared" si="12"/>
        <v>0</v>
      </c>
      <c r="R9" s="53">
        <f t="shared" si="8"/>
        <v>0</v>
      </c>
      <c r="S9" s="57">
        <f t="shared" ref="S9:S27" si="13">SUMIF($C$4:$R$4,1,$C9:$R9)</f>
        <v>0</v>
      </c>
    </row>
    <row r="10" spans="1:19" s="6" customFormat="1" ht="15.65" customHeight="1" x14ac:dyDescent="0.3">
      <c r="A10" s="309"/>
      <c r="B10" s="21" t="s">
        <v>56</v>
      </c>
      <c r="C10" s="49"/>
      <c r="D10" s="49"/>
      <c r="E10" s="49"/>
      <c r="F10" s="52">
        <f t="shared" si="2"/>
        <v>0</v>
      </c>
      <c r="G10" s="49"/>
      <c r="H10" s="49"/>
      <c r="I10" s="49"/>
      <c r="J10" s="52">
        <f t="shared" si="4"/>
        <v>0</v>
      </c>
      <c r="K10" s="49"/>
      <c r="L10" s="49"/>
      <c r="M10" s="49"/>
      <c r="N10" s="52">
        <f t="shared" si="6"/>
        <v>0</v>
      </c>
      <c r="O10" s="49"/>
      <c r="P10" s="49"/>
      <c r="Q10" s="49"/>
      <c r="R10" s="52">
        <f t="shared" si="8"/>
        <v>0</v>
      </c>
      <c r="S10" s="58">
        <f t="shared" si="13"/>
        <v>0</v>
      </c>
    </row>
    <row r="11" spans="1:19" s="6" customFormat="1" ht="15.65" customHeight="1" x14ac:dyDescent="0.3">
      <c r="A11" s="309"/>
      <c r="B11" s="22" t="s">
        <v>57</v>
      </c>
      <c r="C11" s="50"/>
      <c r="D11" s="50"/>
      <c r="E11" s="50"/>
      <c r="F11" s="53">
        <f t="shared" si="2"/>
        <v>0</v>
      </c>
      <c r="G11" s="50"/>
      <c r="H11" s="50"/>
      <c r="I11" s="50"/>
      <c r="J11" s="53">
        <f t="shared" si="4"/>
        <v>0</v>
      </c>
      <c r="K11" s="50"/>
      <c r="L11" s="50"/>
      <c r="M11" s="50"/>
      <c r="N11" s="53">
        <f t="shared" si="6"/>
        <v>0</v>
      </c>
      <c r="O11" s="50"/>
      <c r="P11" s="50"/>
      <c r="Q11" s="50"/>
      <c r="R11" s="53">
        <f t="shared" si="8"/>
        <v>0</v>
      </c>
      <c r="S11" s="59">
        <f t="shared" si="13"/>
        <v>0</v>
      </c>
    </row>
    <row r="12" spans="1:19" s="6" customFormat="1" ht="15.65" customHeight="1" x14ac:dyDescent="0.3">
      <c r="A12" s="309"/>
      <c r="B12" s="22" t="s">
        <v>58</v>
      </c>
      <c r="C12" s="50"/>
      <c r="D12" s="50"/>
      <c r="E12" s="50"/>
      <c r="F12" s="53">
        <f t="shared" si="2"/>
        <v>0</v>
      </c>
      <c r="G12" s="50"/>
      <c r="H12" s="50"/>
      <c r="I12" s="50"/>
      <c r="J12" s="53">
        <f t="shared" si="4"/>
        <v>0</v>
      </c>
      <c r="K12" s="50"/>
      <c r="L12" s="50"/>
      <c r="M12" s="50"/>
      <c r="N12" s="53">
        <f t="shared" si="6"/>
        <v>0</v>
      </c>
      <c r="O12" s="50"/>
      <c r="P12" s="50"/>
      <c r="Q12" s="50"/>
      <c r="R12" s="53">
        <f t="shared" si="8"/>
        <v>0</v>
      </c>
      <c r="S12" s="59">
        <f t="shared" si="13"/>
        <v>0</v>
      </c>
    </row>
    <row r="13" spans="1:19" s="6" customFormat="1" ht="15.65" customHeight="1" x14ac:dyDescent="0.3">
      <c r="A13" s="309"/>
      <c r="B13" s="22" t="s">
        <v>59</v>
      </c>
      <c r="C13" s="50"/>
      <c r="D13" s="50"/>
      <c r="E13" s="50"/>
      <c r="F13" s="53">
        <f t="shared" si="2"/>
        <v>0</v>
      </c>
      <c r="G13" s="50"/>
      <c r="H13" s="50"/>
      <c r="I13" s="50"/>
      <c r="J13" s="53">
        <f t="shared" si="4"/>
        <v>0</v>
      </c>
      <c r="K13" s="50"/>
      <c r="L13" s="50"/>
      <c r="M13" s="50"/>
      <c r="N13" s="53">
        <f t="shared" si="6"/>
        <v>0</v>
      </c>
      <c r="O13" s="50"/>
      <c r="P13" s="50"/>
      <c r="Q13" s="50"/>
      <c r="R13" s="53">
        <f t="shared" si="8"/>
        <v>0</v>
      </c>
      <c r="S13" s="59">
        <f t="shared" si="13"/>
        <v>0</v>
      </c>
    </row>
    <row r="14" spans="1:19" s="6" customFormat="1" ht="15.65" customHeight="1" x14ac:dyDescent="0.3">
      <c r="A14" s="309"/>
      <c r="B14" s="23" t="s">
        <v>148</v>
      </c>
      <c r="C14" s="51"/>
      <c r="D14" s="51"/>
      <c r="E14" s="51"/>
      <c r="F14" s="54">
        <f t="shared" si="2"/>
        <v>0</v>
      </c>
      <c r="G14" s="51"/>
      <c r="H14" s="51"/>
      <c r="I14" s="51"/>
      <c r="J14" s="54">
        <f t="shared" si="4"/>
        <v>0</v>
      </c>
      <c r="K14" s="51"/>
      <c r="L14" s="51"/>
      <c r="M14" s="51"/>
      <c r="N14" s="54">
        <f t="shared" si="6"/>
        <v>0</v>
      </c>
      <c r="O14" s="51"/>
      <c r="P14" s="51"/>
      <c r="Q14" s="51"/>
      <c r="R14" s="54">
        <f t="shared" si="8"/>
        <v>0</v>
      </c>
      <c r="S14" s="83">
        <f t="shared" si="13"/>
        <v>0</v>
      </c>
    </row>
    <row r="15" spans="1:19" s="6" customFormat="1" ht="15.65" customHeight="1" x14ac:dyDescent="0.3">
      <c r="A15" s="309"/>
      <c r="B15" s="19" t="s">
        <v>60</v>
      </c>
      <c r="C15" s="55">
        <f>SUM(C16:C20)</f>
        <v>0</v>
      </c>
      <c r="D15" s="55">
        <f t="shared" ref="D15:E15" si="14">SUM(D16:D20)</f>
        <v>0</v>
      </c>
      <c r="E15" s="55">
        <f t="shared" si="14"/>
        <v>0</v>
      </c>
      <c r="F15" s="53">
        <f t="shared" si="2"/>
        <v>0</v>
      </c>
      <c r="G15" s="55">
        <f>SUM(G16:G20)</f>
        <v>0</v>
      </c>
      <c r="H15" s="55">
        <f t="shared" ref="H15:I15" si="15">SUM(H16:H20)</f>
        <v>0</v>
      </c>
      <c r="I15" s="55">
        <f t="shared" si="15"/>
        <v>0</v>
      </c>
      <c r="J15" s="53">
        <f t="shared" si="4"/>
        <v>0</v>
      </c>
      <c r="K15" s="55">
        <f>SUM(K16:K20)</f>
        <v>0</v>
      </c>
      <c r="L15" s="55">
        <f t="shared" ref="L15:M15" si="16">SUM(L16:L20)</f>
        <v>0</v>
      </c>
      <c r="M15" s="55">
        <f t="shared" si="16"/>
        <v>0</v>
      </c>
      <c r="N15" s="53">
        <f t="shared" si="6"/>
        <v>0</v>
      </c>
      <c r="O15" s="55">
        <f>SUM(O16:O20)</f>
        <v>0</v>
      </c>
      <c r="P15" s="55">
        <f t="shared" ref="P15:Q15" si="17">SUM(P16:P20)</f>
        <v>0</v>
      </c>
      <c r="Q15" s="55">
        <f t="shared" si="17"/>
        <v>0</v>
      </c>
      <c r="R15" s="53">
        <f t="shared" si="8"/>
        <v>0</v>
      </c>
      <c r="S15" s="57">
        <f t="shared" si="13"/>
        <v>0</v>
      </c>
    </row>
    <row r="16" spans="1:19" s="6" customFormat="1" ht="15.65" customHeight="1" x14ac:dyDescent="0.3">
      <c r="A16" s="309"/>
      <c r="B16" s="24" t="s">
        <v>56</v>
      </c>
      <c r="C16" s="49"/>
      <c r="D16" s="49"/>
      <c r="E16" s="49"/>
      <c r="F16" s="52">
        <f t="shared" si="2"/>
        <v>0</v>
      </c>
      <c r="G16" s="49"/>
      <c r="H16" s="49"/>
      <c r="I16" s="49"/>
      <c r="J16" s="52">
        <f t="shared" si="4"/>
        <v>0</v>
      </c>
      <c r="K16" s="49"/>
      <c r="L16" s="49"/>
      <c r="M16" s="49"/>
      <c r="N16" s="52">
        <f t="shared" si="6"/>
        <v>0</v>
      </c>
      <c r="O16" s="49"/>
      <c r="P16" s="49"/>
      <c r="Q16" s="49"/>
      <c r="R16" s="52">
        <f t="shared" si="8"/>
        <v>0</v>
      </c>
      <c r="S16" s="58">
        <f t="shared" si="13"/>
        <v>0</v>
      </c>
    </row>
    <row r="17" spans="1:19" s="6" customFormat="1" ht="15.65" customHeight="1" x14ac:dyDescent="0.3">
      <c r="A17" s="309"/>
      <c r="B17" s="25" t="s">
        <v>61</v>
      </c>
      <c r="C17" s="50"/>
      <c r="D17" s="50"/>
      <c r="E17" s="50"/>
      <c r="F17" s="53">
        <f t="shared" si="2"/>
        <v>0</v>
      </c>
      <c r="G17" s="50"/>
      <c r="H17" s="50"/>
      <c r="I17" s="50"/>
      <c r="J17" s="53">
        <f t="shared" si="4"/>
        <v>0</v>
      </c>
      <c r="K17" s="50"/>
      <c r="L17" s="50"/>
      <c r="M17" s="50"/>
      <c r="N17" s="53">
        <f t="shared" si="6"/>
        <v>0</v>
      </c>
      <c r="O17" s="50"/>
      <c r="P17" s="50"/>
      <c r="Q17" s="50"/>
      <c r="R17" s="53">
        <f t="shared" si="8"/>
        <v>0</v>
      </c>
      <c r="S17" s="59">
        <f t="shared" si="13"/>
        <v>0</v>
      </c>
    </row>
    <row r="18" spans="1:19" s="6" customFormat="1" ht="15.65" customHeight="1" x14ac:dyDescent="0.3">
      <c r="A18" s="309"/>
      <c r="B18" s="25" t="s">
        <v>58</v>
      </c>
      <c r="C18" s="50"/>
      <c r="D18" s="50"/>
      <c r="E18" s="50"/>
      <c r="F18" s="53">
        <f t="shared" si="2"/>
        <v>0</v>
      </c>
      <c r="G18" s="50"/>
      <c r="H18" s="50"/>
      <c r="I18" s="50"/>
      <c r="J18" s="53">
        <f t="shared" si="4"/>
        <v>0</v>
      </c>
      <c r="K18" s="50"/>
      <c r="L18" s="50"/>
      <c r="M18" s="50"/>
      <c r="N18" s="53">
        <f t="shared" si="6"/>
        <v>0</v>
      </c>
      <c r="O18" s="50"/>
      <c r="P18" s="50"/>
      <c r="Q18" s="50"/>
      <c r="R18" s="53">
        <f t="shared" si="8"/>
        <v>0</v>
      </c>
      <c r="S18" s="59">
        <f t="shared" si="13"/>
        <v>0</v>
      </c>
    </row>
    <row r="19" spans="1:19" s="6" customFormat="1" ht="15.65" customHeight="1" x14ac:dyDescent="0.3">
      <c r="A19" s="309"/>
      <c r="B19" s="25" t="s">
        <v>62</v>
      </c>
      <c r="C19" s="50"/>
      <c r="D19" s="50"/>
      <c r="E19" s="50"/>
      <c r="F19" s="53">
        <f t="shared" si="2"/>
        <v>0</v>
      </c>
      <c r="G19" s="50"/>
      <c r="H19" s="50"/>
      <c r="I19" s="50"/>
      <c r="J19" s="53">
        <f t="shared" si="4"/>
        <v>0</v>
      </c>
      <c r="K19" s="50"/>
      <c r="L19" s="50"/>
      <c r="M19" s="50"/>
      <c r="N19" s="53">
        <f t="shared" si="6"/>
        <v>0</v>
      </c>
      <c r="O19" s="50"/>
      <c r="P19" s="50"/>
      <c r="Q19" s="50"/>
      <c r="R19" s="53">
        <f t="shared" si="8"/>
        <v>0</v>
      </c>
      <c r="S19" s="59">
        <f t="shared" si="13"/>
        <v>0</v>
      </c>
    </row>
    <row r="20" spans="1:19" s="6" customFormat="1" ht="15.65" customHeight="1" x14ac:dyDescent="0.3">
      <c r="A20" s="309"/>
      <c r="B20" s="23" t="s">
        <v>148</v>
      </c>
      <c r="C20" s="51"/>
      <c r="D20" s="51"/>
      <c r="E20" s="51"/>
      <c r="F20" s="54">
        <f t="shared" si="2"/>
        <v>0</v>
      </c>
      <c r="G20" s="51"/>
      <c r="H20" s="51"/>
      <c r="I20" s="51"/>
      <c r="J20" s="54">
        <f t="shared" si="4"/>
        <v>0</v>
      </c>
      <c r="K20" s="51"/>
      <c r="L20" s="51"/>
      <c r="M20" s="51"/>
      <c r="N20" s="54">
        <f t="shared" si="6"/>
        <v>0</v>
      </c>
      <c r="O20" s="51"/>
      <c r="P20" s="51"/>
      <c r="Q20" s="51"/>
      <c r="R20" s="54">
        <f t="shared" si="8"/>
        <v>0</v>
      </c>
      <c r="S20" s="83">
        <f t="shared" si="13"/>
        <v>0</v>
      </c>
    </row>
    <row r="21" spans="1:19" s="6" customFormat="1" ht="15.65" customHeight="1" x14ac:dyDescent="0.3">
      <c r="A21" s="309"/>
      <c r="B21" s="13" t="s">
        <v>43</v>
      </c>
      <c r="C21" s="60">
        <f>C10+C16</f>
        <v>0</v>
      </c>
      <c r="D21" s="60">
        <f t="shared" ref="D21:E21" si="18">D10+D16</f>
        <v>0</v>
      </c>
      <c r="E21" s="61">
        <f t="shared" si="18"/>
        <v>0</v>
      </c>
      <c r="F21" s="60">
        <f t="shared" si="2"/>
        <v>0</v>
      </c>
      <c r="G21" s="60">
        <f>G10+G16</f>
        <v>0</v>
      </c>
      <c r="H21" s="60">
        <f t="shared" ref="H21:I21" si="19">H10+H16</f>
        <v>0</v>
      </c>
      <c r="I21" s="61">
        <f t="shared" si="19"/>
        <v>0</v>
      </c>
      <c r="J21" s="60">
        <f t="shared" si="4"/>
        <v>0</v>
      </c>
      <c r="K21" s="60">
        <f>K10+K16</f>
        <v>0</v>
      </c>
      <c r="L21" s="60">
        <f t="shared" ref="L21:M21" si="20">L10+L16</f>
        <v>0</v>
      </c>
      <c r="M21" s="61">
        <f t="shared" si="20"/>
        <v>0</v>
      </c>
      <c r="N21" s="60">
        <f t="shared" si="6"/>
        <v>0</v>
      </c>
      <c r="O21" s="60">
        <f>O10+O16</f>
        <v>0</v>
      </c>
      <c r="P21" s="60">
        <f t="shared" ref="P21:Q21" si="21">P10+P16</f>
        <v>0</v>
      </c>
      <c r="Q21" s="61">
        <f t="shared" si="21"/>
        <v>0</v>
      </c>
      <c r="R21" s="60">
        <f t="shared" si="8"/>
        <v>0</v>
      </c>
      <c r="S21" s="62">
        <f t="shared" si="13"/>
        <v>0</v>
      </c>
    </row>
    <row r="22" spans="1:19" s="6" customFormat="1" ht="15.65" customHeight="1" x14ac:dyDescent="0.3">
      <c r="A22" s="309"/>
      <c r="B22" s="13" t="s">
        <v>44</v>
      </c>
      <c r="C22" s="63">
        <f>C11</f>
        <v>0</v>
      </c>
      <c r="D22" s="63">
        <f t="shared" ref="D22:E22" si="22">D11</f>
        <v>0</v>
      </c>
      <c r="E22" s="64">
        <f t="shared" si="22"/>
        <v>0</v>
      </c>
      <c r="F22" s="63">
        <f t="shared" si="2"/>
        <v>0</v>
      </c>
      <c r="G22" s="63">
        <f>G11</f>
        <v>0</v>
      </c>
      <c r="H22" s="63">
        <f t="shared" ref="H22:I22" si="23">H11</f>
        <v>0</v>
      </c>
      <c r="I22" s="64">
        <f t="shared" si="23"/>
        <v>0</v>
      </c>
      <c r="J22" s="63">
        <f t="shared" si="4"/>
        <v>0</v>
      </c>
      <c r="K22" s="63">
        <f>K11</f>
        <v>0</v>
      </c>
      <c r="L22" s="63">
        <f t="shared" ref="L22:M22" si="24">L11</f>
        <v>0</v>
      </c>
      <c r="M22" s="64">
        <f t="shared" si="24"/>
        <v>0</v>
      </c>
      <c r="N22" s="63">
        <f t="shared" si="6"/>
        <v>0</v>
      </c>
      <c r="O22" s="63">
        <f>O11</f>
        <v>0</v>
      </c>
      <c r="P22" s="63">
        <f t="shared" ref="P22:Q22" si="25">P11</f>
        <v>0</v>
      </c>
      <c r="Q22" s="64">
        <f t="shared" si="25"/>
        <v>0</v>
      </c>
      <c r="R22" s="63">
        <f t="shared" si="8"/>
        <v>0</v>
      </c>
      <c r="S22" s="65">
        <f t="shared" si="13"/>
        <v>0</v>
      </c>
    </row>
    <row r="23" spans="1:19" s="6" customFormat="1" ht="15.65" customHeight="1" x14ac:dyDescent="0.3">
      <c r="A23" s="309"/>
      <c r="B23" s="13" t="s">
        <v>45</v>
      </c>
      <c r="C23" s="63">
        <f>C12+C18</f>
        <v>0</v>
      </c>
      <c r="D23" s="63">
        <f t="shared" ref="D23:E23" si="26">D12+D18</f>
        <v>0</v>
      </c>
      <c r="E23" s="64">
        <f t="shared" si="26"/>
        <v>0</v>
      </c>
      <c r="F23" s="63">
        <f t="shared" si="2"/>
        <v>0</v>
      </c>
      <c r="G23" s="63">
        <f>G12+G18</f>
        <v>0</v>
      </c>
      <c r="H23" s="63">
        <f t="shared" ref="H23:I23" si="27">H12+H18</f>
        <v>0</v>
      </c>
      <c r="I23" s="64">
        <f t="shared" si="27"/>
        <v>0</v>
      </c>
      <c r="J23" s="63">
        <f t="shared" si="4"/>
        <v>0</v>
      </c>
      <c r="K23" s="63">
        <f>K12+K18</f>
        <v>0</v>
      </c>
      <c r="L23" s="63">
        <f t="shared" ref="L23:M23" si="28">L12+L18</f>
        <v>0</v>
      </c>
      <c r="M23" s="64">
        <f t="shared" si="28"/>
        <v>0</v>
      </c>
      <c r="N23" s="63">
        <f t="shared" si="6"/>
        <v>0</v>
      </c>
      <c r="O23" s="63">
        <f>O12+O18</f>
        <v>0</v>
      </c>
      <c r="P23" s="63">
        <f t="shared" ref="P23:Q23" si="29">P12+P18</f>
        <v>0</v>
      </c>
      <c r="Q23" s="64">
        <f t="shared" si="29"/>
        <v>0</v>
      </c>
      <c r="R23" s="63">
        <f t="shared" si="8"/>
        <v>0</v>
      </c>
      <c r="S23" s="65">
        <f t="shared" si="13"/>
        <v>0</v>
      </c>
    </row>
    <row r="24" spans="1:19" s="6" customFormat="1" ht="15.65" customHeight="1" x14ac:dyDescent="0.3">
      <c r="A24" s="309"/>
      <c r="B24" s="13" t="s">
        <v>63</v>
      </c>
      <c r="C24" s="63">
        <f>C13</f>
        <v>0</v>
      </c>
      <c r="D24" s="63">
        <f t="shared" ref="D24:E24" si="30">D13</f>
        <v>0</v>
      </c>
      <c r="E24" s="64">
        <f t="shared" si="30"/>
        <v>0</v>
      </c>
      <c r="F24" s="63">
        <f t="shared" si="2"/>
        <v>0</v>
      </c>
      <c r="G24" s="63">
        <f>G13</f>
        <v>0</v>
      </c>
      <c r="H24" s="63">
        <f t="shared" ref="H24:I24" si="31">H13</f>
        <v>0</v>
      </c>
      <c r="I24" s="64">
        <f t="shared" si="31"/>
        <v>0</v>
      </c>
      <c r="J24" s="63">
        <f t="shared" si="4"/>
        <v>0</v>
      </c>
      <c r="K24" s="63">
        <f>K13</f>
        <v>0</v>
      </c>
      <c r="L24" s="63">
        <f t="shared" ref="L24:M24" si="32">L13</f>
        <v>0</v>
      </c>
      <c r="M24" s="64">
        <f t="shared" si="32"/>
        <v>0</v>
      </c>
      <c r="N24" s="63">
        <f t="shared" si="6"/>
        <v>0</v>
      </c>
      <c r="O24" s="63">
        <f>O13</f>
        <v>0</v>
      </c>
      <c r="P24" s="63">
        <f t="shared" ref="P24:Q24" si="33">P13</f>
        <v>0</v>
      </c>
      <c r="Q24" s="64">
        <f t="shared" si="33"/>
        <v>0</v>
      </c>
      <c r="R24" s="63">
        <f t="shared" si="8"/>
        <v>0</v>
      </c>
      <c r="S24" s="65">
        <f t="shared" si="13"/>
        <v>0</v>
      </c>
    </row>
    <row r="25" spans="1:19" s="6" customFormat="1" ht="15.65" customHeight="1" x14ac:dyDescent="0.3">
      <c r="A25" s="309"/>
      <c r="B25" s="13" t="s">
        <v>64</v>
      </c>
      <c r="C25" s="63">
        <f>C19</f>
        <v>0</v>
      </c>
      <c r="D25" s="63">
        <f t="shared" ref="D25:E25" si="34">D19</f>
        <v>0</v>
      </c>
      <c r="E25" s="64">
        <f t="shared" si="34"/>
        <v>0</v>
      </c>
      <c r="F25" s="63">
        <f t="shared" si="2"/>
        <v>0</v>
      </c>
      <c r="G25" s="63">
        <f>G19</f>
        <v>0</v>
      </c>
      <c r="H25" s="63">
        <f t="shared" ref="H25:I25" si="35">H19</f>
        <v>0</v>
      </c>
      <c r="I25" s="64">
        <f t="shared" si="35"/>
        <v>0</v>
      </c>
      <c r="J25" s="63">
        <f t="shared" si="4"/>
        <v>0</v>
      </c>
      <c r="K25" s="63">
        <f>K19</f>
        <v>0</v>
      </c>
      <c r="L25" s="63">
        <f t="shared" ref="L25:M25" si="36">L19</f>
        <v>0</v>
      </c>
      <c r="M25" s="64">
        <f t="shared" si="36"/>
        <v>0</v>
      </c>
      <c r="N25" s="63">
        <f t="shared" si="6"/>
        <v>0</v>
      </c>
      <c r="O25" s="63">
        <f>O19</f>
        <v>0</v>
      </c>
      <c r="P25" s="63">
        <f t="shared" ref="P25:Q25" si="37">P19</f>
        <v>0</v>
      </c>
      <c r="Q25" s="64">
        <f t="shared" si="37"/>
        <v>0</v>
      </c>
      <c r="R25" s="63">
        <f t="shared" si="8"/>
        <v>0</v>
      </c>
      <c r="S25" s="65">
        <f t="shared" si="13"/>
        <v>0</v>
      </c>
    </row>
    <row r="26" spans="1:19" s="6" customFormat="1" ht="15.65" customHeight="1" x14ac:dyDescent="0.3">
      <c r="A26" s="309"/>
      <c r="B26" s="13" t="s">
        <v>65</v>
      </c>
      <c r="C26" s="63">
        <f>C17</f>
        <v>0</v>
      </c>
      <c r="D26" s="63">
        <f t="shared" ref="D26:E26" si="38">D17</f>
        <v>0</v>
      </c>
      <c r="E26" s="64">
        <f t="shared" si="38"/>
        <v>0</v>
      </c>
      <c r="F26" s="63">
        <f t="shared" si="2"/>
        <v>0</v>
      </c>
      <c r="G26" s="63">
        <f>G17</f>
        <v>0</v>
      </c>
      <c r="H26" s="63">
        <f t="shared" ref="H26:I26" si="39">H17</f>
        <v>0</v>
      </c>
      <c r="I26" s="64">
        <f t="shared" si="39"/>
        <v>0</v>
      </c>
      <c r="J26" s="63">
        <f t="shared" si="4"/>
        <v>0</v>
      </c>
      <c r="K26" s="63">
        <f>K17</f>
        <v>0</v>
      </c>
      <c r="L26" s="63">
        <f t="shared" ref="L26:M26" si="40">L17</f>
        <v>0</v>
      </c>
      <c r="M26" s="64">
        <f t="shared" si="40"/>
        <v>0</v>
      </c>
      <c r="N26" s="63">
        <f t="shared" si="6"/>
        <v>0</v>
      </c>
      <c r="O26" s="63">
        <f>O17</f>
        <v>0</v>
      </c>
      <c r="P26" s="63">
        <f t="shared" ref="P26:Q26" si="41">P17</f>
        <v>0</v>
      </c>
      <c r="Q26" s="64">
        <f t="shared" si="41"/>
        <v>0</v>
      </c>
      <c r="R26" s="63">
        <f t="shared" si="8"/>
        <v>0</v>
      </c>
      <c r="S26" s="65">
        <f t="shared" si="13"/>
        <v>0</v>
      </c>
    </row>
    <row r="27" spans="1:19" s="6" customFormat="1" ht="15.65" customHeight="1" x14ac:dyDescent="0.3">
      <c r="A27" s="309"/>
      <c r="B27" s="30" t="s">
        <v>149</v>
      </c>
      <c r="C27" s="31">
        <f>C14+C20</f>
        <v>0</v>
      </c>
      <c r="D27" s="31">
        <f t="shared" ref="D27:E27" si="42">D14+D20</f>
        <v>0</v>
      </c>
      <c r="E27" s="32">
        <f t="shared" si="42"/>
        <v>0</v>
      </c>
      <c r="F27" s="32">
        <f t="shared" si="2"/>
        <v>0</v>
      </c>
      <c r="G27" s="31">
        <f>G14+G20</f>
        <v>0</v>
      </c>
      <c r="H27" s="31">
        <f t="shared" ref="H27:I27" si="43">H14+H20</f>
        <v>0</v>
      </c>
      <c r="I27" s="32">
        <f t="shared" si="43"/>
        <v>0</v>
      </c>
      <c r="J27" s="32">
        <f t="shared" si="4"/>
        <v>0</v>
      </c>
      <c r="K27" s="31">
        <f>K14+K20</f>
        <v>0</v>
      </c>
      <c r="L27" s="31">
        <f t="shared" ref="L27:M27" si="44">L14+L20</f>
        <v>0</v>
      </c>
      <c r="M27" s="32">
        <f t="shared" si="44"/>
        <v>0</v>
      </c>
      <c r="N27" s="32">
        <f t="shared" si="6"/>
        <v>0</v>
      </c>
      <c r="O27" s="31">
        <f>O14+O20</f>
        <v>0</v>
      </c>
      <c r="P27" s="31">
        <f t="shared" ref="P27:Q27" si="45">P14+P20</f>
        <v>0</v>
      </c>
      <c r="Q27" s="32">
        <f t="shared" si="45"/>
        <v>0</v>
      </c>
      <c r="R27" s="32">
        <f t="shared" si="8"/>
        <v>0</v>
      </c>
      <c r="S27" s="33">
        <f t="shared" si="13"/>
        <v>0</v>
      </c>
    </row>
    <row r="28" spans="1:19" s="6" customFormat="1" ht="15.65" customHeight="1" x14ac:dyDescent="0.3">
      <c r="A28" s="309"/>
      <c r="B28" s="34" t="s">
        <v>66</v>
      </c>
      <c r="C28" s="35">
        <f>IF(C$7=0,0,C8/C$7*1000)</f>
        <v>0</v>
      </c>
      <c r="D28" s="35">
        <f t="shared" ref="D28:E28" si="46">IF(D$7=0,0,D8/D$7*1000)</f>
        <v>0</v>
      </c>
      <c r="E28" s="35">
        <f t="shared" si="46"/>
        <v>0</v>
      </c>
      <c r="F28" s="36">
        <f>IF(SUM(C$7:E$7)=0,0,F8/SUM(C$7:E$7)*1000)</f>
        <v>0</v>
      </c>
      <c r="G28" s="35">
        <f>IF(G$7=0,0,G8/G$7*1000)</f>
        <v>0</v>
      </c>
      <c r="H28" s="35">
        <f t="shared" ref="H28:I28" si="47">IF(H$7=0,0,H8/H$7*1000)</f>
        <v>0</v>
      </c>
      <c r="I28" s="35">
        <f t="shared" si="47"/>
        <v>0</v>
      </c>
      <c r="J28" s="36">
        <f>IF(SUM(G$7:I$7)=0,0,J8/SUM(G$7:I$7)*1000)</f>
        <v>0</v>
      </c>
      <c r="K28" s="35">
        <f>IF(K$7=0,0,K8/K$7*1000)</f>
        <v>0</v>
      </c>
      <c r="L28" s="35">
        <f t="shared" ref="L28:M28" si="48">IF(L$7=0,0,L8/L$7*1000)</f>
        <v>0</v>
      </c>
      <c r="M28" s="35">
        <f t="shared" si="48"/>
        <v>0</v>
      </c>
      <c r="N28" s="36">
        <f>IF(SUM(K$7:M$7)=0,0,N8/SUM(K$7:M$7)*1000)</f>
        <v>0</v>
      </c>
      <c r="O28" s="35">
        <f>IF(O$7=0,0,O8/O$7*1000)</f>
        <v>0</v>
      </c>
      <c r="P28" s="35">
        <f t="shared" ref="P28:Q28" si="49">IF(P$7=0,0,P8/P$7*1000)</f>
        <v>0</v>
      </c>
      <c r="Q28" s="35">
        <f t="shared" si="49"/>
        <v>0</v>
      </c>
      <c r="R28" s="36">
        <f>IF(SUM(O$7:Q$7)=0,0,R8/SUM(O$7:Q$7)*1000)</f>
        <v>0</v>
      </c>
      <c r="S28" s="36">
        <f>IF(SUMIF($C$4:$R$4,1,$C$7:$R$7)=0,0,S8/SUMIF($C$4:$R$4,1,$C$7:$R$7)*1000)</f>
        <v>0</v>
      </c>
    </row>
    <row r="29" spans="1:19" s="6" customFormat="1" ht="15.65" customHeight="1" x14ac:dyDescent="0.3">
      <c r="A29" s="309"/>
      <c r="B29" s="34" t="s">
        <v>67</v>
      </c>
      <c r="C29" s="37">
        <f>IF(C8=0,0,C21/C8)</f>
        <v>0</v>
      </c>
      <c r="D29" s="37">
        <f t="shared" ref="D29:F29" si="50">IF(D8=0,0,D21/D8)</f>
        <v>0</v>
      </c>
      <c r="E29" s="37">
        <f t="shared" si="50"/>
        <v>0</v>
      </c>
      <c r="F29" s="37">
        <f t="shared" si="50"/>
        <v>0</v>
      </c>
      <c r="G29" s="37">
        <f>IF(G8=0,0,G21/G8)</f>
        <v>0</v>
      </c>
      <c r="H29" s="37">
        <f t="shared" ref="H29:J29" si="51">IF(H8=0,0,H21/H8)</f>
        <v>0</v>
      </c>
      <c r="I29" s="37">
        <f t="shared" si="51"/>
        <v>0</v>
      </c>
      <c r="J29" s="37">
        <f t="shared" si="51"/>
        <v>0</v>
      </c>
      <c r="K29" s="37">
        <f>IF(K8=0,0,K21/K8)</f>
        <v>0</v>
      </c>
      <c r="L29" s="37">
        <f t="shared" ref="L29:N29" si="52">IF(L8=0,0,L21/L8)</f>
        <v>0</v>
      </c>
      <c r="M29" s="37">
        <f t="shared" si="52"/>
        <v>0</v>
      </c>
      <c r="N29" s="37">
        <f t="shared" si="52"/>
        <v>0</v>
      </c>
      <c r="O29" s="37">
        <f>IF(O8=0,0,O21/O8)</f>
        <v>0</v>
      </c>
      <c r="P29" s="37">
        <f t="shared" ref="P29:S29" si="53">IF(P8=0,0,P21/P8)</f>
        <v>0</v>
      </c>
      <c r="Q29" s="37">
        <f t="shared" si="53"/>
        <v>0</v>
      </c>
      <c r="R29" s="37">
        <f t="shared" si="53"/>
        <v>0</v>
      </c>
      <c r="S29" s="37">
        <f t="shared" si="53"/>
        <v>0</v>
      </c>
    </row>
    <row r="30" spans="1:19" s="6" customFormat="1" ht="15.65" customHeight="1" x14ac:dyDescent="0.3">
      <c r="A30" s="309"/>
      <c r="B30" s="34" t="s">
        <v>68</v>
      </c>
      <c r="C30" s="36">
        <f>IF(C$7=0,0,C21/C$7*1000)</f>
        <v>0</v>
      </c>
      <c r="D30" s="36">
        <f t="shared" ref="D30:E30" si="54">IF(D$7=0,0,D21/D$7*1000)</f>
        <v>0</v>
      </c>
      <c r="E30" s="36">
        <f t="shared" si="54"/>
        <v>0</v>
      </c>
      <c r="F30" s="36">
        <f>IF(SUM(C$7:E$7)=0,0,F21/SUM(C$7:E$7)*1000)</f>
        <v>0</v>
      </c>
      <c r="G30" s="36">
        <f>IF(G$7=0,0,G21/G$7*1000)</f>
        <v>0</v>
      </c>
      <c r="H30" s="36">
        <f t="shared" ref="H30:I30" si="55">IF(H$7=0,0,H21/H$7*1000)</f>
        <v>0</v>
      </c>
      <c r="I30" s="36">
        <f t="shared" si="55"/>
        <v>0</v>
      </c>
      <c r="J30" s="36">
        <f>IF(SUM(G$7:I$7)=0,0,J21/SUM(G$7:I$7)*1000)</f>
        <v>0</v>
      </c>
      <c r="K30" s="36">
        <f>IF(K$7=0,0,K21/K$7*1000)</f>
        <v>0</v>
      </c>
      <c r="L30" s="36">
        <f t="shared" ref="L30:M30" si="56">IF(L$7=0,0,L21/L$7*1000)</f>
        <v>0</v>
      </c>
      <c r="M30" s="36">
        <f t="shared" si="56"/>
        <v>0</v>
      </c>
      <c r="N30" s="36">
        <f>IF(SUM(K$7:M$7)=0,0,N21/SUM(K$7:M$7)*1000)</f>
        <v>0</v>
      </c>
      <c r="O30" s="36">
        <f>IF(O$7=0,0,O21/O$7*1000)</f>
        <v>0</v>
      </c>
      <c r="P30" s="36">
        <f t="shared" ref="P30:Q30" si="57">IF(P$7=0,0,P21/P$7*1000)</f>
        <v>0</v>
      </c>
      <c r="Q30" s="36">
        <f t="shared" si="57"/>
        <v>0</v>
      </c>
      <c r="R30" s="36">
        <f>IF(SUM(O$7:Q$7)=0,0,R21/SUM(O$7:Q$7)*1000)</f>
        <v>0</v>
      </c>
      <c r="S30" s="36">
        <f>IF(SUMIF($C$4:$R$4,1,$C$7:$R$7)=0,0,S21/SUMIF($C$4:$R$4,1,$C$7:$R$7)*1000)</f>
        <v>0</v>
      </c>
    </row>
    <row r="31" spans="1:19" s="6" customFormat="1" ht="15.65" customHeight="1" x14ac:dyDescent="0.3">
      <c r="A31" s="309"/>
      <c r="B31" s="34" t="s">
        <v>69</v>
      </c>
      <c r="C31" s="37">
        <f>IF(C8=0,0,SUM(C22:C26)/C8)</f>
        <v>0</v>
      </c>
      <c r="D31" s="37">
        <f t="shared" ref="D31:F31" si="58">IF(D8=0,0,SUM(D22:D26)/D8)</f>
        <v>0</v>
      </c>
      <c r="E31" s="37">
        <f t="shared" si="58"/>
        <v>0</v>
      </c>
      <c r="F31" s="37">
        <f t="shared" si="58"/>
        <v>0</v>
      </c>
      <c r="G31" s="37">
        <f>IF(G8=0,0,SUM(G22:G26)/G8)</f>
        <v>0</v>
      </c>
      <c r="H31" s="37">
        <f t="shared" ref="H31:J31" si="59">IF(H8=0,0,SUM(H22:H26)/H8)</f>
        <v>0</v>
      </c>
      <c r="I31" s="37">
        <f t="shared" si="59"/>
        <v>0</v>
      </c>
      <c r="J31" s="37">
        <f t="shared" si="59"/>
        <v>0</v>
      </c>
      <c r="K31" s="37">
        <f>IF(K8=0,0,SUM(K22:K26)/K8)</f>
        <v>0</v>
      </c>
      <c r="L31" s="37">
        <f t="shared" ref="L31:N31" si="60">IF(L8=0,0,SUM(L22:L26)/L8)</f>
        <v>0</v>
      </c>
      <c r="M31" s="37">
        <f t="shared" si="60"/>
        <v>0</v>
      </c>
      <c r="N31" s="37">
        <f t="shared" si="60"/>
        <v>0</v>
      </c>
      <c r="O31" s="37">
        <f>IF(O8=0,0,SUM(O22:O26)/O8)</f>
        <v>0</v>
      </c>
      <c r="P31" s="37">
        <f t="shared" ref="P31:R31" si="61">IF(P8=0,0,SUM(P22:P26)/P8)</f>
        <v>0</v>
      </c>
      <c r="Q31" s="37">
        <f t="shared" si="61"/>
        <v>0</v>
      </c>
      <c r="R31" s="37">
        <f t="shared" si="61"/>
        <v>0</v>
      </c>
      <c r="S31" s="37">
        <f t="shared" ref="S31" si="62">IF(S8=0,0,SUM(S22:S26)/S8)</f>
        <v>0</v>
      </c>
    </row>
    <row r="32" spans="1:19" s="6" customFormat="1" ht="15.65" customHeight="1" thickBot="1" x14ac:dyDescent="0.35">
      <c r="A32" s="310"/>
      <c r="B32" s="38" t="s">
        <v>70</v>
      </c>
      <c r="C32" s="39">
        <f>IF(C$7=0,0,SUM(C22:C26)/C$7*1000)</f>
        <v>0</v>
      </c>
      <c r="D32" s="39">
        <f t="shared" ref="D32:Q32" si="63">IF(D$7=0,0,SUM(D22:D26)/D$7*1000)</f>
        <v>0</v>
      </c>
      <c r="E32" s="39">
        <f t="shared" si="63"/>
        <v>0</v>
      </c>
      <c r="F32" s="39">
        <f>IF(SUM(C$7:E$7)=0,0,SUM(F22:F26)/SUM(C$7:E$7)*1000)</f>
        <v>0</v>
      </c>
      <c r="G32" s="39">
        <f t="shared" si="63"/>
        <v>0</v>
      </c>
      <c r="H32" s="39">
        <f t="shared" si="63"/>
        <v>0</v>
      </c>
      <c r="I32" s="39">
        <f t="shared" si="63"/>
        <v>0</v>
      </c>
      <c r="J32" s="39">
        <f>IF(SUM(G$7:I$7)=0,0,SUM(J22:J26)/SUM(G$7:I$7)*1000)</f>
        <v>0</v>
      </c>
      <c r="K32" s="39">
        <f t="shared" si="63"/>
        <v>0</v>
      </c>
      <c r="L32" s="39">
        <f t="shared" si="63"/>
        <v>0</v>
      </c>
      <c r="M32" s="39">
        <f t="shared" si="63"/>
        <v>0</v>
      </c>
      <c r="N32" s="39">
        <f>IF(SUM(K$7:M$7)=0,0,SUM(N22:N26)/SUM(K$7:M$7)*1000)</f>
        <v>0</v>
      </c>
      <c r="O32" s="39">
        <f t="shared" si="63"/>
        <v>0</v>
      </c>
      <c r="P32" s="39">
        <f t="shared" si="63"/>
        <v>0</v>
      </c>
      <c r="Q32" s="39">
        <f t="shared" si="63"/>
        <v>0</v>
      </c>
      <c r="R32" s="39">
        <f>IF(SUM(O$7:Q$7)=0,0,SUM(R22:R26)/SUM(O$7:Q$7)*1000)</f>
        <v>0</v>
      </c>
      <c r="S32" s="39">
        <f>IF(SUMIF($C$4:$R$4,1,$C$7:$R$7)=0,0,SUM(S22:S26)/SUMIF($C$4:$R$4,1,$C$7:$R$7)*1000)</f>
        <v>0</v>
      </c>
    </row>
    <row r="33" spans="1:19" s="6" customFormat="1" ht="15.65" customHeight="1" x14ac:dyDescent="0.3">
      <c r="A33" s="311" t="s">
        <v>79</v>
      </c>
      <c r="B33" s="17" t="s">
        <v>54</v>
      </c>
      <c r="C33" s="54">
        <f t="shared" ref="C33:E33" si="64">C34+C40</f>
        <v>0</v>
      </c>
      <c r="D33" s="54">
        <f t="shared" si="64"/>
        <v>0</v>
      </c>
      <c r="E33" s="54">
        <f t="shared" si="64"/>
        <v>0</v>
      </c>
      <c r="F33" s="54">
        <f t="shared" ref="F33:F52" si="65">SUM(C33:E33)</f>
        <v>0</v>
      </c>
      <c r="G33" s="54">
        <f t="shared" ref="G33:I33" si="66">G34+G40</f>
        <v>0</v>
      </c>
      <c r="H33" s="54">
        <f t="shared" si="66"/>
        <v>0</v>
      </c>
      <c r="I33" s="54">
        <f t="shared" si="66"/>
        <v>0</v>
      </c>
      <c r="J33" s="54">
        <f t="shared" ref="J33:J52" si="67">SUM(G33:I33)</f>
        <v>0</v>
      </c>
      <c r="K33" s="54">
        <f t="shared" ref="K33:M33" si="68">K34+K40</f>
        <v>0</v>
      </c>
      <c r="L33" s="54">
        <f t="shared" si="68"/>
        <v>0</v>
      </c>
      <c r="M33" s="54">
        <f t="shared" si="68"/>
        <v>0</v>
      </c>
      <c r="N33" s="54">
        <f t="shared" ref="N33:N52" si="69">SUM(K33:M33)</f>
        <v>0</v>
      </c>
      <c r="O33" s="54">
        <f t="shared" ref="O33:Q33" si="70">O34+O40</f>
        <v>0</v>
      </c>
      <c r="P33" s="54">
        <f t="shared" si="70"/>
        <v>0</v>
      </c>
      <c r="Q33" s="54">
        <f t="shared" si="70"/>
        <v>0</v>
      </c>
      <c r="R33" s="54">
        <f t="shared" ref="R33:R52" si="71">SUM(O33:Q33)</f>
        <v>0</v>
      </c>
      <c r="S33" s="56">
        <f>SUMIF($C$4:$R$4,1,$C33:$R33)</f>
        <v>0</v>
      </c>
    </row>
    <row r="34" spans="1:19" s="6" customFormat="1" ht="15.65" customHeight="1" x14ac:dyDescent="0.3">
      <c r="A34" s="309"/>
      <c r="B34" s="19" t="s">
        <v>55</v>
      </c>
      <c r="C34" s="55">
        <f t="shared" ref="C34:E34" si="72">SUM(C35:C39)</f>
        <v>0</v>
      </c>
      <c r="D34" s="55">
        <f t="shared" si="72"/>
        <v>0</v>
      </c>
      <c r="E34" s="55">
        <f t="shared" si="72"/>
        <v>0</v>
      </c>
      <c r="F34" s="53">
        <f t="shared" si="65"/>
        <v>0</v>
      </c>
      <c r="G34" s="55">
        <f t="shared" ref="G34:I34" si="73">SUM(G35:G39)</f>
        <v>0</v>
      </c>
      <c r="H34" s="55">
        <f t="shared" si="73"/>
        <v>0</v>
      </c>
      <c r="I34" s="55">
        <f t="shared" si="73"/>
        <v>0</v>
      </c>
      <c r="J34" s="53">
        <f t="shared" si="67"/>
        <v>0</v>
      </c>
      <c r="K34" s="55">
        <f t="shared" ref="K34:M34" si="74">SUM(K35:K39)</f>
        <v>0</v>
      </c>
      <c r="L34" s="55">
        <f t="shared" si="74"/>
        <v>0</v>
      </c>
      <c r="M34" s="55">
        <f t="shared" si="74"/>
        <v>0</v>
      </c>
      <c r="N34" s="53">
        <f t="shared" si="69"/>
        <v>0</v>
      </c>
      <c r="O34" s="55">
        <f t="shared" ref="O34:Q34" si="75">SUM(O35:O39)</f>
        <v>0</v>
      </c>
      <c r="P34" s="55">
        <f t="shared" si="75"/>
        <v>0</v>
      </c>
      <c r="Q34" s="55">
        <f t="shared" si="75"/>
        <v>0</v>
      </c>
      <c r="R34" s="53">
        <f t="shared" si="71"/>
        <v>0</v>
      </c>
      <c r="S34" s="57">
        <f t="shared" ref="S34:S97" si="76">SUMIF($C$4:$R$4,1,$C34:$R34)</f>
        <v>0</v>
      </c>
    </row>
    <row r="35" spans="1:19" s="6" customFormat="1" ht="15.65" customHeight="1" x14ac:dyDescent="0.3">
      <c r="A35" s="309"/>
      <c r="B35" s="21" t="s">
        <v>56</v>
      </c>
      <c r="C35" s="49"/>
      <c r="D35" s="49"/>
      <c r="E35" s="49"/>
      <c r="F35" s="52">
        <f t="shared" si="65"/>
        <v>0</v>
      </c>
      <c r="G35" s="49"/>
      <c r="H35" s="49"/>
      <c r="I35" s="49"/>
      <c r="J35" s="52">
        <f t="shared" si="67"/>
        <v>0</v>
      </c>
      <c r="K35" s="49"/>
      <c r="L35" s="49"/>
      <c r="M35" s="49"/>
      <c r="N35" s="52">
        <f t="shared" si="69"/>
        <v>0</v>
      </c>
      <c r="O35" s="49"/>
      <c r="P35" s="49"/>
      <c r="Q35" s="49"/>
      <c r="R35" s="52">
        <f t="shared" si="71"/>
        <v>0</v>
      </c>
      <c r="S35" s="58">
        <f t="shared" si="76"/>
        <v>0</v>
      </c>
    </row>
    <row r="36" spans="1:19" s="6" customFormat="1" ht="15.65" customHeight="1" x14ac:dyDescent="0.3">
      <c r="A36" s="309"/>
      <c r="B36" s="22" t="s">
        <v>57</v>
      </c>
      <c r="C36" s="50"/>
      <c r="D36" s="50"/>
      <c r="E36" s="50"/>
      <c r="F36" s="53">
        <f t="shared" si="65"/>
        <v>0</v>
      </c>
      <c r="G36" s="50"/>
      <c r="H36" s="50"/>
      <c r="I36" s="50"/>
      <c r="J36" s="53">
        <f t="shared" si="67"/>
        <v>0</v>
      </c>
      <c r="K36" s="50"/>
      <c r="L36" s="50"/>
      <c r="M36" s="50"/>
      <c r="N36" s="53">
        <f t="shared" si="69"/>
        <v>0</v>
      </c>
      <c r="O36" s="50"/>
      <c r="P36" s="50"/>
      <c r="Q36" s="50"/>
      <c r="R36" s="53">
        <f t="shared" si="71"/>
        <v>0</v>
      </c>
      <c r="S36" s="59">
        <f t="shared" si="76"/>
        <v>0</v>
      </c>
    </row>
    <row r="37" spans="1:19" s="6" customFormat="1" ht="15.65" customHeight="1" x14ac:dyDescent="0.3">
      <c r="A37" s="309"/>
      <c r="B37" s="22" t="s">
        <v>58</v>
      </c>
      <c r="C37" s="50"/>
      <c r="D37" s="50"/>
      <c r="E37" s="50"/>
      <c r="F37" s="53">
        <f t="shared" si="65"/>
        <v>0</v>
      </c>
      <c r="G37" s="50"/>
      <c r="H37" s="50"/>
      <c r="I37" s="50"/>
      <c r="J37" s="53">
        <f t="shared" si="67"/>
        <v>0</v>
      </c>
      <c r="K37" s="50"/>
      <c r="L37" s="50"/>
      <c r="M37" s="50"/>
      <c r="N37" s="53">
        <f t="shared" si="69"/>
        <v>0</v>
      </c>
      <c r="O37" s="50"/>
      <c r="P37" s="50"/>
      <c r="Q37" s="50"/>
      <c r="R37" s="53">
        <f t="shared" si="71"/>
        <v>0</v>
      </c>
      <c r="S37" s="59">
        <f t="shared" si="76"/>
        <v>0</v>
      </c>
    </row>
    <row r="38" spans="1:19" s="6" customFormat="1" ht="15.65" customHeight="1" x14ac:dyDescent="0.3">
      <c r="A38" s="309"/>
      <c r="B38" s="22" t="s">
        <v>59</v>
      </c>
      <c r="C38" s="50"/>
      <c r="D38" s="50"/>
      <c r="E38" s="50"/>
      <c r="F38" s="53">
        <f t="shared" si="65"/>
        <v>0</v>
      </c>
      <c r="G38" s="50"/>
      <c r="H38" s="50"/>
      <c r="I38" s="50"/>
      <c r="J38" s="53">
        <f t="shared" si="67"/>
        <v>0</v>
      </c>
      <c r="K38" s="50"/>
      <c r="L38" s="50"/>
      <c r="M38" s="50"/>
      <c r="N38" s="53">
        <f t="shared" si="69"/>
        <v>0</v>
      </c>
      <c r="O38" s="50"/>
      <c r="P38" s="50"/>
      <c r="Q38" s="50"/>
      <c r="R38" s="53">
        <f t="shared" si="71"/>
        <v>0</v>
      </c>
      <c r="S38" s="59">
        <f t="shared" si="76"/>
        <v>0</v>
      </c>
    </row>
    <row r="39" spans="1:19" s="6" customFormat="1" ht="15.65" customHeight="1" x14ac:dyDescent="0.3">
      <c r="A39" s="309"/>
      <c r="B39" s="23" t="s">
        <v>148</v>
      </c>
      <c r="C39" s="51"/>
      <c r="D39" s="51"/>
      <c r="E39" s="51"/>
      <c r="F39" s="54">
        <f t="shared" si="65"/>
        <v>0</v>
      </c>
      <c r="G39" s="51"/>
      <c r="H39" s="51"/>
      <c r="I39" s="51"/>
      <c r="J39" s="54">
        <f t="shared" si="67"/>
        <v>0</v>
      </c>
      <c r="K39" s="51"/>
      <c r="L39" s="51"/>
      <c r="M39" s="51"/>
      <c r="N39" s="54">
        <f t="shared" si="69"/>
        <v>0</v>
      </c>
      <c r="O39" s="51"/>
      <c r="P39" s="51"/>
      <c r="Q39" s="51"/>
      <c r="R39" s="54">
        <f t="shared" si="71"/>
        <v>0</v>
      </c>
      <c r="S39" s="83">
        <f t="shared" si="76"/>
        <v>0</v>
      </c>
    </row>
    <row r="40" spans="1:19" s="6" customFormat="1" ht="15.65" customHeight="1" x14ac:dyDescent="0.3">
      <c r="A40" s="309"/>
      <c r="B40" s="19" t="s">
        <v>60</v>
      </c>
      <c r="C40" s="55">
        <f t="shared" ref="C40" si="77">SUM(C41:C45)</f>
        <v>0</v>
      </c>
      <c r="D40" s="55">
        <f t="shared" ref="D40:E40" si="78">SUM(D41:D45)</f>
        <v>0</v>
      </c>
      <c r="E40" s="55">
        <f t="shared" si="78"/>
        <v>0</v>
      </c>
      <c r="F40" s="53">
        <f t="shared" si="65"/>
        <v>0</v>
      </c>
      <c r="G40" s="55">
        <f t="shared" ref="G40" si="79">SUM(G41:G45)</f>
        <v>0</v>
      </c>
      <c r="H40" s="55">
        <f t="shared" ref="H40:I40" si="80">SUM(H41:H45)</f>
        <v>0</v>
      </c>
      <c r="I40" s="55">
        <f t="shared" si="80"/>
        <v>0</v>
      </c>
      <c r="J40" s="53">
        <f t="shared" si="67"/>
        <v>0</v>
      </c>
      <c r="K40" s="55">
        <f t="shared" ref="K40" si="81">SUM(K41:K45)</f>
        <v>0</v>
      </c>
      <c r="L40" s="55">
        <f t="shared" ref="L40:M40" si="82">SUM(L41:L45)</f>
        <v>0</v>
      </c>
      <c r="M40" s="55">
        <f t="shared" si="82"/>
        <v>0</v>
      </c>
      <c r="N40" s="53">
        <f t="shared" si="69"/>
        <v>0</v>
      </c>
      <c r="O40" s="55">
        <f t="shared" ref="O40" si="83">SUM(O41:O45)</f>
        <v>0</v>
      </c>
      <c r="P40" s="55">
        <f t="shared" ref="P40:Q40" si="84">SUM(P41:P45)</f>
        <v>0</v>
      </c>
      <c r="Q40" s="55">
        <f t="shared" si="84"/>
        <v>0</v>
      </c>
      <c r="R40" s="53">
        <f t="shared" si="71"/>
        <v>0</v>
      </c>
      <c r="S40" s="57">
        <f t="shared" si="76"/>
        <v>0</v>
      </c>
    </row>
    <row r="41" spans="1:19" s="6" customFormat="1" ht="15.65" customHeight="1" x14ac:dyDescent="0.3">
      <c r="A41" s="309"/>
      <c r="B41" s="24" t="s">
        <v>56</v>
      </c>
      <c r="C41" s="49"/>
      <c r="D41" s="49"/>
      <c r="E41" s="49"/>
      <c r="F41" s="52">
        <f t="shared" si="65"/>
        <v>0</v>
      </c>
      <c r="G41" s="49"/>
      <c r="H41" s="49"/>
      <c r="I41" s="49"/>
      <c r="J41" s="52">
        <f t="shared" si="67"/>
        <v>0</v>
      </c>
      <c r="K41" s="49"/>
      <c r="L41" s="49"/>
      <c r="M41" s="49"/>
      <c r="N41" s="52">
        <f t="shared" si="69"/>
        <v>0</v>
      </c>
      <c r="O41" s="49"/>
      <c r="P41" s="49"/>
      <c r="Q41" s="49"/>
      <c r="R41" s="52">
        <f t="shared" si="71"/>
        <v>0</v>
      </c>
      <c r="S41" s="58">
        <f t="shared" si="76"/>
        <v>0</v>
      </c>
    </row>
    <row r="42" spans="1:19" s="6" customFormat="1" ht="15.65" customHeight="1" x14ac:dyDescent="0.3">
      <c r="A42" s="309"/>
      <c r="B42" s="25" t="s">
        <v>61</v>
      </c>
      <c r="C42" s="50"/>
      <c r="D42" s="50"/>
      <c r="E42" s="50"/>
      <c r="F42" s="53">
        <f t="shared" si="65"/>
        <v>0</v>
      </c>
      <c r="G42" s="50"/>
      <c r="H42" s="50"/>
      <c r="I42" s="50"/>
      <c r="J42" s="53">
        <f t="shared" si="67"/>
        <v>0</v>
      </c>
      <c r="K42" s="50"/>
      <c r="L42" s="50"/>
      <c r="M42" s="50"/>
      <c r="N42" s="53">
        <f t="shared" si="69"/>
        <v>0</v>
      </c>
      <c r="O42" s="50"/>
      <c r="P42" s="50"/>
      <c r="Q42" s="50"/>
      <c r="R42" s="53">
        <f t="shared" si="71"/>
        <v>0</v>
      </c>
      <c r="S42" s="59">
        <f t="shared" si="76"/>
        <v>0</v>
      </c>
    </row>
    <row r="43" spans="1:19" s="6" customFormat="1" ht="15.65" customHeight="1" x14ac:dyDescent="0.3">
      <c r="A43" s="309"/>
      <c r="B43" s="25" t="s">
        <v>58</v>
      </c>
      <c r="C43" s="50"/>
      <c r="D43" s="50"/>
      <c r="E43" s="50"/>
      <c r="F43" s="53">
        <f t="shared" si="65"/>
        <v>0</v>
      </c>
      <c r="G43" s="50"/>
      <c r="H43" s="50"/>
      <c r="I43" s="50"/>
      <c r="J43" s="53">
        <f t="shared" si="67"/>
        <v>0</v>
      </c>
      <c r="K43" s="50"/>
      <c r="L43" s="50"/>
      <c r="M43" s="50"/>
      <c r="N43" s="53">
        <f t="shared" si="69"/>
        <v>0</v>
      </c>
      <c r="O43" s="50"/>
      <c r="P43" s="50"/>
      <c r="Q43" s="50"/>
      <c r="R43" s="53">
        <f t="shared" si="71"/>
        <v>0</v>
      </c>
      <c r="S43" s="59">
        <f t="shared" si="76"/>
        <v>0</v>
      </c>
    </row>
    <row r="44" spans="1:19" s="6" customFormat="1" ht="15.65" customHeight="1" x14ac:dyDescent="0.3">
      <c r="A44" s="309"/>
      <c r="B44" s="25" t="s">
        <v>62</v>
      </c>
      <c r="C44" s="50"/>
      <c r="D44" s="50"/>
      <c r="E44" s="50"/>
      <c r="F44" s="53">
        <f t="shared" si="65"/>
        <v>0</v>
      </c>
      <c r="G44" s="50"/>
      <c r="H44" s="50"/>
      <c r="I44" s="50"/>
      <c r="J44" s="53">
        <f t="shared" si="67"/>
        <v>0</v>
      </c>
      <c r="K44" s="50"/>
      <c r="L44" s="50"/>
      <c r="M44" s="50"/>
      <c r="N44" s="53">
        <f t="shared" si="69"/>
        <v>0</v>
      </c>
      <c r="O44" s="50"/>
      <c r="P44" s="50"/>
      <c r="Q44" s="50"/>
      <c r="R44" s="53">
        <f t="shared" si="71"/>
        <v>0</v>
      </c>
      <c r="S44" s="59">
        <f t="shared" si="76"/>
        <v>0</v>
      </c>
    </row>
    <row r="45" spans="1:19" s="6" customFormat="1" ht="15.65" customHeight="1" x14ac:dyDescent="0.3">
      <c r="A45" s="309"/>
      <c r="B45" s="23" t="s">
        <v>148</v>
      </c>
      <c r="C45" s="51"/>
      <c r="D45" s="51"/>
      <c r="E45" s="51"/>
      <c r="F45" s="54">
        <f t="shared" si="65"/>
        <v>0</v>
      </c>
      <c r="G45" s="51"/>
      <c r="H45" s="51"/>
      <c r="I45" s="51"/>
      <c r="J45" s="54">
        <f t="shared" si="67"/>
        <v>0</v>
      </c>
      <c r="K45" s="51"/>
      <c r="L45" s="51"/>
      <c r="M45" s="51"/>
      <c r="N45" s="54">
        <f t="shared" si="69"/>
        <v>0</v>
      </c>
      <c r="O45" s="51"/>
      <c r="P45" s="51"/>
      <c r="Q45" s="51"/>
      <c r="R45" s="54">
        <f t="shared" si="71"/>
        <v>0</v>
      </c>
      <c r="S45" s="83">
        <f t="shared" si="76"/>
        <v>0</v>
      </c>
    </row>
    <row r="46" spans="1:19" s="6" customFormat="1" ht="15.65" customHeight="1" x14ac:dyDescent="0.3">
      <c r="A46" s="309"/>
      <c r="B46" s="13" t="s">
        <v>43</v>
      </c>
      <c r="C46" s="60">
        <f t="shared" ref="C46:E46" si="85">C35+C41</f>
        <v>0</v>
      </c>
      <c r="D46" s="60">
        <f t="shared" si="85"/>
        <v>0</v>
      </c>
      <c r="E46" s="61">
        <f t="shared" si="85"/>
        <v>0</v>
      </c>
      <c r="F46" s="60">
        <f t="shared" si="65"/>
        <v>0</v>
      </c>
      <c r="G46" s="60">
        <f t="shared" ref="G46:I46" si="86">G35+G41</f>
        <v>0</v>
      </c>
      <c r="H46" s="60">
        <f t="shared" si="86"/>
        <v>0</v>
      </c>
      <c r="I46" s="61">
        <f t="shared" si="86"/>
        <v>0</v>
      </c>
      <c r="J46" s="60">
        <f t="shared" si="67"/>
        <v>0</v>
      </c>
      <c r="K46" s="60">
        <f t="shared" ref="K46:M46" si="87">K35+K41</f>
        <v>0</v>
      </c>
      <c r="L46" s="60">
        <f t="shared" si="87"/>
        <v>0</v>
      </c>
      <c r="M46" s="61">
        <f t="shared" si="87"/>
        <v>0</v>
      </c>
      <c r="N46" s="60">
        <f t="shared" si="69"/>
        <v>0</v>
      </c>
      <c r="O46" s="60">
        <f t="shared" ref="O46:Q46" si="88">O35+O41</f>
        <v>0</v>
      </c>
      <c r="P46" s="60">
        <f t="shared" si="88"/>
        <v>0</v>
      </c>
      <c r="Q46" s="61">
        <f t="shared" si="88"/>
        <v>0</v>
      </c>
      <c r="R46" s="60">
        <f t="shared" si="71"/>
        <v>0</v>
      </c>
      <c r="S46" s="62">
        <f t="shared" si="76"/>
        <v>0</v>
      </c>
    </row>
    <row r="47" spans="1:19" s="6" customFormat="1" ht="15.65" customHeight="1" x14ac:dyDescent="0.3">
      <c r="A47" s="309"/>
      <c r="B47" s="13" t="s">
        <v>44</v>
      </c>
      <c r="C47" s="63">
        <f t="shared" ref="C47:E47" si="89">C36</f>
        <v>0</v>
      </c>
      <c r="D47" s="63">
        <f t="shared" si="89"/>
        <v>0</v>
      </c>
      <c r="E47" s="64">
        <f t="shared" si="89"/>
        <v>0</v>
      </c>
      <c r="F47" s="63">
        <f t="shared" si="65"/>
        <v>0</v>
      </c>
      <c r="G47" s="63">
        <f t="shared" ref="G47:I47" si="90">G36</f>
        <v>0</v>
      </c>
      <c r="H47" s="63">
        <f t="shared" si="90"/>
        <v>0</v>
      </c>
      <c r="I47" s="64">
        <f t="shared" si="90"/>
        <v>0</v>
      </c>
      <c r="J47" s="63">
        <f t="shared" si="67"/>
        <v>0</v>
      </c>
      <c r="K47" s="63">
        <f t="shared" ref="K47:M47" si="91">K36</f>
        <v>0</v>
      </c>
      <c r="L47" s="63">
        <f t="shared" si="91"/>
        <v>0</v>
      </c>
      <c r="M47" s="64">
        <f t="shared" si="91"/>
        <v>0</v>
      </c>
      <c r="N47" s="63">
        <f t="shared" si="69"/>
        <v>0</v>
      </c>
      <c r="O47" s="63">
        <f t="shared" ref="O47:Q47" si="92">O36</f>
        <v>0</v>
      </c>
      <c r="P47" s="63">
        <f t="shared" si="92"/>
        <v>0</v>
      </c>
      <c r="Q47" s="64">
        <f t="shared" si="92"/>
        <v>0</v>
      </c>
      <c r="R47" s="63">
        <f t="shared" si="71"/>
        <v>0</v>
      </c>
      <c r="S47" s="65">
        <f t="shared" si="76"/>
        <v>0</v>
      </c>
    </row>
    <row r="48" spans="1:19" s="6" customFormat="1" ht="15.65" customHeight="1" x14ac:dyDescent="0.3">
      <c r="A48" s="309"/>
      <c r="B48" s="13" t="s">
        <v>45</v>
      </c>
      <c r="C48" s="63">
        <f t="shared" ref="C48:E48" si="93">C37+C43</f>
        <v>0</v>
      </c>
      <c r="D48" s="63">
        <f t="shared" si="93"/>
        <v>0</v>
      </c>
      <c r="E48" s="64">
        <f t="shared" si="93"/>
        <v>0</v>
      </c>
      <c r="F48" s="63">
        <f t="shared" si="65"/>
        <v>0</v>
      </c>
      <c r="G48" s="63">
        <f t="shared" ref="G48:I48" si="94">G37+G43</f>
        <v>0</v>
      </c>
      <c r="H48" s="63">
        <f t="shared" si="94"/>
        <v>0</v>
      </c>
      <c r="I48" s="64">
        <f t="shared" si="94"/>
        <v>0</v>
      </c>
      <c r="J48" s="63">
        <f t="shared" si="67"/>
        <v>0</v>
      </c>
      <c r="K48" s="63">
        <f t="shared" ref="K48:M48" si="95">K37+K43</f>
        <v>0</v>
      </c>
      <c r="L48" s="63">
        <f t="shared" si="95"/>
        <v>0</v>
      </c>
      <c r="M48" s="64">
        <f t="shared" si="95"/>
        <v>0</v>
      </c>
      <c r="N48" s="63">
        <f t="shared" si="69"/>
        <v>0</v>
      </c>
      <c r="O48" s="63">
        <f t="shared" ref="O48:Q48" si="96">O37+O43</f>
        <v>0</v>
      </c>
      <c r="P48" s="63">
        <f t="shared" si="96"/>
        <v>0</v>
      </c>
      <c r="Q48" s="64">
        <f t="shared" si="96"/>
        <v>0</v>
      </c>
      <c r="R48" s="63">
        <f t="shared" si="71"/>
        <v>0</v>
      </c>
      <c r="S48" s="65">
        <f t="shared" si="76"/>
        <v>0</v>
      </c>
    </row>
    <row r="49" spans="1:19" s="6" customFormat="1" ht="15.65" customHeight="1" x14ac:dyDescent="0.3">
      <c r="A49" s="309"/>
      <c r="B49" s="13" t="s">
        <v>63</v>
      </c>
      <c r="C49" s="63">
        <f t="shared" ref="C49:E49" si="97">C38</f>
        <v>0</v>
      </c>
      <c r="D49" s="63">
        <f t="shared" si="97"/>
        <v>0</v>
      </c>
      <c r="E49" s="64">
        <f t="shared" si="97"/>
        <v>0</v>
      </c>
      <c r="F49" s="63">
        <f t="shared" si="65"/>
        <v>0</v>
      </c>
      <c r="G49" s="63">
        <f t="shared" ref="G49:I49" si="98">G38</f>
        <v>0</v>
      </c>
      <c r="H49" s="63">
        <f t="shared" si="98"/>
        <v>0</v>
      </c>
      <c r="I49" s="64">
        <f t="shared" si="98"/>
        <v>0</v>
      </c>
      <c r="J49" s="63">
        <f t="shared" si="67"/>
        <v>0</v>
      </c>
      <c r="K49" s="63">
        <f t="shared" ref="K49:M49" si="99">K38</f>
        <v>0</v>
      </c>
      <c r="L49" s="63">
        <f t="shared" si="99"/>
        <v>0</v>
      </c>
      <c r="M49" s="64">
        <f t="shared" si="99"/>
        <v>0</v>
      </c>
      <c r="N49" s="63">
        <f t="shared" si="69"/>
        <v>0</v>
      </c>
      <c r="O49" s="63">
        <f t="shared" ref="O49:Q49" si="100">O38</f>
        <v>0</v>
      </c>
      <c r="P49" s="63">
        <f t="shared" si="100"/>
        <v>0</v>
      </c>
      <c r="Q49" s="64">
        <f t="shared" si="100"/>
        <v>0</v>
      </c>
      <c r="R49" s="63">
        <f t="shared" si="71"/>
        <v>0</v>
      </c>
      <c r="S49" s="65">
        <f t="shared" si="76"/>
        <v>0</v>
      </c>
    </row>
    <row r="50" spans="1:19" s="6" customFormat="1" ht="15.65" customHeight="1" x14ac:dyDescent="0.3">
      <c r="A50" s="309"/>
      <c r="B50" s="13" t="s">
        <v>64</v>
      </c>
      <c r="C50" s="63">
        <f t="shared" ref="C50:E50" si="101">C44</f>
        <v>0</v>
      </c>
      <c r="D50" s="63">
        <f t="shared" si="101"/>
        <v>0</v>
      </c>
      <c r="E50" s="64">
        <f t="shared" si="101"/>
        <v>0</v>
      </c>
      <c r="F50" s="63">
        <f t="shared" si="65"/>
        <v>0</v>
      </c>
      <c r="G50" s="63">
        <f t="shared" ref="G50:I50" si="102">G44</f>
        <v>0</v>
      </c>
      <c r="H50" s="63">
        <f t="shared" si="102"/>
        <v>0</v>
      </c>
      <c r="I50" s="64">
        <f t="shared" si="102"/>
        <v>0</v>
      </c>
      <c r="J50" s="63">
        <f t="shared" si="67"/>
        <v>0</v>
      </c>
      <c r="K50" s="63">
        <f t="shared" ref="K50:M50" si="103">K44</f>
        <v>0</v>
      </c>
      <c r="L50" s="63">
        <f t="shared" si="103"/>
        <v>0</v>
      </c>
      <c r="M50" s="64">
        <f t="shared" si="103"/>
        <v>0</v>
      </c>
      <c r="N50" s="63">
        <f t="shared" si="69"/>
        <v>0</v>
      </c>
      <c r="O50" s="63">
        <f t="shared" ref="O50:Q50" si="104">O44</f>
        <v>0</v>
      </c>
      <c r="P50" s="63">
        <f t="shared" si="104"/>
        <v>0</v>
      </c>
      <c r="Q50" s="64">
        <f t="shared" si="104"/>
        <v>0</v>
      </c>
      <c r="R50" s="63">
        <f t="shared" si="71"/>
        <v>0</v>
      </c>
      <c r="S50" s="65">
        <f t="shared" si="76"/>
        <v>0</v>
      </c>
    </row>
    <row r="51" spans="1:19" s="6" customFormat="1" ht="15.65" customHeight="1" x14ac:dyDescent="0.3">
      <c r="A51" s="309"/>
      <c r="B51" s="13" t="s">
        <v>65</v>
      </c>
      <c r="C51" s="63">
        <f t="shared" ref="C51:E51" si="105">C42</f>
        <v>0</v>
      </c>
      <c r="D51" s="63">
        <f t="shared" si="105"/>
        <v>0</v>
      </c>
      <c r="E51" s="64">
        <f t="shared" si="105"/>
        <v>0</v>
      </c>
      <c r="F51" s="63">
        <f t="shared" si="65"/>
        <v>0</v>
      </c>
      <c r="G51" s="63">
        <f t="shared" ref="G51:I51" si="106">G42</f>
        <v>0</v>
      </c>
      <c r="H51" s="63">
        <f t="shared" si="106"/>
        <v>0</v>
      </c>
      <c r="I51" s="64">
        <f t="shared" si="106"/>
        <v>0</v>
      </c>
      <c r="J51" s="63">
        <f t="shared" si="67"/>
        <v>0</v>
      </c>
      <c r="K51" s="63">
        <f t="shared" ref="K51:M51" si="107">K42</f>
        <v>0</v>
      </c>
      <c r="L51" s="63">
        <f t="shared" si="107"/>
        <v>0</v>
      </c>
      <c r="M51" s="64">
        <f t="shared" si="107"/>
        <v>0</v>
      </c>
      <c r="N51" s="63">
        <f t="shared" si="69"/>
        <v>0</v>
      </c>
      <c r="O51" s="63">
        <f t="shared" ref="O51:Q51" si="108">O42</f>
        <v>0</v>
      </c>
      <c r="P51" s="63">
        <f t="shared" si="108"/>
        <v>0</v>
      </c>
      <c r="Q51" s="64">
        <f t="shared" si="108"/>
        <v>0</v>
      </c>
      <c r="R51" s="63">
        <f t="shared" si="71"/>
        <v>0</v>
      </c>
      <c r="S51" s="65">
        <f t="shared" si="76"/>
        <v>0</v>
      </c>
    </row>
    <row r="52" spans="1:19" s="6" customFormat="1" ht="15.65" customHeight="1" x14ac:dyDescent="0.3">
      <c r="A52" s="309"/>
      <c r="B52" s="30" t="s">
        <v>149</v>
      </c>
      <c r="C52" s="31">
        <f t="shared" ref="C52:E52" si="109">C39+C45</f>
        <v>0</v>
      </c>
      <c r="D52" s="31">
        <f t="shared" si="109"/>
        <v>0</v>
      </c>
      <c r="E52" s="32">
        <f t="shared" si="109"/>
        <v>0</v>
      </c>
      <c r="F52" s="32">
        <f t="shared" si="65"/>
        <v>0</v>
      </c>
      <c r="G52" s="31">
        <f t="shared" ref="G52:I52" si="110">G39+G45</f>
        <v>0</v>
      </c>
      <c r="H52" s="31">
        <f t="shared" si="110"/>
        <v>0</v>
      </c>
      <c r="I52" s="32">
        <f t="shared" si="110"/>
        <v>0</v>
      </c>
      <c r="J52" s="32">
        <f t="shared" si="67"/>
        <v>0</v>
      </c>
      <c r="K52" s="31">
        <f t="shared" ref="K52:M52" si="111">K39+K45</f>
        <v>0</v>
      </c>
      <c r="L52" s="31">
        <f t="shared" si="111"/>
        <v>0</v>
      </c>
      <c r="M52" s="32">
        <f t="shared" si="111"/>
        <v>0</v>
      </c>
      <c r="N52" s="32">
        <f t="shared" si="69"/>
        <v>0</v>
      </c>
      <c r="O52" s="31">
        <f t="shared" ref="O52:Q52" si="112">O39+O45</f>
        <v>0</v>
      </c>
      <c r="P52" s="31">
        <f t="shared" si="112"/>
        <v>0</v>
      </c>
      <c r="Q52" s="32">
        <f t="shared" si="112"/>
        <v>0</v>
      </c>
      <c r="R52" s="32">
        <f t="shared" si="71"/>
        <v>0</v>
      </c>
      <c r="S52" s="33">
        <f t="shared" si="76"/>
        <v>0</v>
      </c>
    </row>
    <row r="53" spans="1:19" s="6" customFormat="1" ht="15.65" customHeight="1" x14ac:dyDescent="0.3">
      <c r="A53" s="309"/>
      <c r="B53" s="34" t="s">
        <v>66</v>
      </c>
      <c r="C53" s="35">
        <f t="shared" ref="C53:E53" si="113">IF(C$7=0,0,C33/C$7*1000)</f>
        <v>0</v>
      </c>
      <c r="D53" s="35">
        <f t="shared" si="113"/>
        <v>0</v>
      </c>
      <c r="E53" s="35">
        <f t="shared" si="113"/>
        <v>0</v>
      </c>
      <c r="F53" s="36">
        <f t="shared" ref="F53" si="114">IF(SUM(C$7:E$7)=0,0,F33/SUM(C$7:E$7)*1000)</f>
        <v>0</v>
      </c>
      <c r="G53" s="35">
        <f t="shared" ref="G53:I53" si="115">IF(G$7=0,0,G33/G$7*1000)</f>
        <v>0</v>
      </c>
      <c r="H53" s="35">
        <f t="shared" si="115"/>
        <v>0</v>
      </c>
      <c r="I53" s="35">
        <f t="shared" si="115"/>
        <v>0</v>
      </c>
      <c r="J53" s="36">
        <f t="shared" ref="J53" si="116">IF(SUM(G$7:I$7)=0,0,J33/SUM(G$7:I$7)*1000)</f>
        <v>0</v>
      </c>
      <c r="K53" s="35">
        <f t="shared" ref="K53:M53" si="117">IF(K$7=0,0,K33/K$7*1000)</f>
        <v>0</v>
      </c>
      <c r="L53" s="35">
        <f t="shared" si="117"/>
        <v>0</v>
      </c>
      <c r="M53" s="35">
        <f t="shared" si="117"/>
        <v>0</v>
      </c>
      <c r="N53" s="36">
        <f t="shared" ref="N53" si="118">IF(SUM(K$7:M$7)=0,0,N33/SUM(K$7:M$7)*1000)</f>
        <v>0</v>
      </c>
      <c r="O53" s="35">
        <f t="shared" ref="O53:Q53" si="119">IF(O$7=0,0,O33/O$7*1000)</f>
        <v>0</v>
      </c>
      <c r="P53" s="35">
        <f t="shared" si="119"/>
        <v>0</v>
      </c>
      <c r="Q53" s="35">
        <f t="shared" si="119"/>
        <v>0</v>
      </c>
      <c r="R53" s="36">
        <f t="shared" ref="R53" si="120">IF(SUM(O$7:Q$7)=0,0,R33/SUM(O$7:Q$7)*1000)</f>
        <v>0</v>
      </c>
      <c r="S53" s="36">
        <f>IF(SUMIF($C$4:$R$4,1,$C$7:$R$7)=0,0,S33/SUMIF($C$4:$R$4,1,$C$7:$R$7)*1000)</f>
        <v>0</v>
      </c>
    </row>
    <row r="54" spans="1:19" s="6" customFormat="1" ht="15.65" customHeight="1" x14ac:dyDescent="0.3">
      <c r="A54" s="309"/>
      <c r="B54" s="34" t="s">
        <v>67</v>
      </c>
      <c r="C54" s="37">
        <f t="shared" ref="C54:S79" si="121">IF(C33=0,0,C46/C33)</f>
        <v>0</v>
      </c>
      <c r="D54" s="37">
        <f t="shared" si="121"/>
        <v>0</v>
      </c>
      <c r="E54" s="37">
        <f t="shared" si="121"/>
        <v>0</v>
      </c>
      <c r="F54" s="37">
        <f t="shared" si="121"/>
        <v>0</v>
      </c>
      <c r="G54" s="37">
        <f t="shared" si="121"/>
        <v>0</v>
      </c>
      <c r="H54" s="37">
        <f t="shared" si="121"/>
        <v>0</v>
      </c>
      <c r="I54" s="37">
        <f t="shared" si="121"/>
        <v>0</v>
      </c>
      <c r="J54" s="37">
        <f t="shared" si="121"/>
        <v>0</v>
      </c>
      <c r="K54" s="37">
        <f t="shared" si="121"/>
        <v>0</v>
      </c>
      <c r="L54" s="37">
        <f t="shared" si="121"/>
        <v>0</v>
      </c>
      <c r="M54" s="37">
        <f t="shared" si="121"/>
        <v>0</v>
      </c>
      <c r="N54" s="37">
        <f t="shared" si="121"/>
        <v>0</v>
      </c>
      <c r="O54" s="37">
        <f t="shared" si="121"/>
        <v>0</v>
      </c>
      <c r="P54" s="37">
        <f t="shared" si="121"/>
        <v>0</v>
      </c>
      <c r="Q54" s="37">
        <f t="shared" si="121"/>
        <v>0</v>
      </c>
      <c r="R54" s="37">
        <f t="shared" si="121"/>
        <v>0</v>
      </c>
      <c r="S54" s="37">
        <f t="shared" si="121"/>
        <v>0</v>
      </c>
    </row>
    <row r="55" spans="1:19" s="6" customFormat="1" ht="15.65" customHeight="1" x14ac:dyDescent="0.3">
      <c r="A55" s="309"/>
      <c r="B55" s="34" t="s">
        <v>68</v>
      </c>
      <c r="C55" s="36">
        <f t="shared" ref="C55:E55" si="122">IF(C$7=0,0,C46/C$7*1000)</f>
        <v>0</v>
      </c>
      <c r="D55" s="36">
        <f t="shared" si="122"/>
        <v>0</v>
      </c>
      <c r="E55" s="36">
        <f t="shared" si="122"/>
        <v>0</v>
      </c>
      <c r="F55" s="36">
        <f t="shared" ref="F55" si="123">IF(SUM(C$7:E$7)=0,0,F46/SUM(C$7:E$7)*1000)</f>
        <v>0</v>
      </c>
      <c r="G55" s="36">
        <f t="shared" ref="G55:I55" si="124">IF(G$7=0,0,G46/G$7*1000)</f>
        <v>0</v>
      </c>
      <c r="H55" s="36">
        <f t="shared" si="124"/>
        <v>0</v>
      </c>
      <c r="I55" s="36">
        <f t="shared" si="124"/>
        <v>0</v>
      </c>
      <c r="J55" s="36">
        <f t="shared" ref="J55" si="125">IF(SUM(G$7:I$7)=0,0,J46/SUM(G$7:I$7)*1000)</f>
        <v>0</v>
      </c>
      <c r="K55" s="36">
        <f t="shared" ref="K55:M55" si="126">IF(K$7=0,0,K46/K$7*1000)</f>
        <v>0</v>
      </c>
      <c r="L55" s="36">
        <f t="shared" si="126"/>
        <v>0</v>
      </c>
      <c r="M55" s="36">
        <f t="shared" si="126"/>
        <v>0</v>
      </c>
      <c r="N55" s="36">
        <f t="shared" ref="N55" si="127">IF(SUM(K$7:M$7)=0,0,N46/SUM(K$7:M$7)*1000)</f>
        <v>0</v>
      </c>
      <c r="O55" s="36">
        <f t="shared" ref="O55:Q55" si="128">IF(O$7=0,0,O46/O$7*1000)</f>
        <v>0</v>
      </c>
      <c r="P55" s="36">
        <f t="shared" si="128"/>
        <v>0</v>
      </c>
      <c r="Q55" s="36">
        <f t="shared" si="128"/>
        <v>0</v>
      </c>
      <c r="R55" s="36">
        <f t="shared" ref="R55" si="129">IF(SUM(O$7:Q$7)=0,0,R46/SUM(O$7:Q$7)*1000)</f>
        <v>0</v>
      </c>
      <c r="S55" s="36">
        <f>IF(SUMIF($C$4:$R$4,1,$C$7:$R$7)=0,0,S46/SUMIF($C$4:$R$4,1,$C$7:$R$7)*1000)</f>
        <v>0</v>
      </c>
    </row>
    <row r="56" spans="1:19" s="6" customFormat="1" ht="15.65" customHeight="1" x14ac:dyDescent="0.3">
      <c r="A56" s="309"/>
      <c r="B56" s="34" t="s">
        <v>69</v>
      </c>
      <c r="C56" s="37">
        <f t="shared" ref="C56" si="130">IF(C33=0,0,SUM(C47:C51)/C33)</f>
        <v>0</v>
      </c>
      <c r="D56" s="37">
        <f t="shared" ref="D56:S81" si="131">IF(D33=0,0,SUM(D47:D51)/D33)</f>
        <v>0</v>
      </c>
      <c r="E56" s="37">
        <f t="shared" si="131"/>
        <v>0</v>
      </c>
      <c r="F56" s="37">
        <f t="shared" si="131"/>
        <v>0</v>
      </c>
      <c r="G56" s="37">
        <f t="shared" si="131"/>
        <v>0</v>
      </c>
      <c r="H56" s="37">
        <f t="shared" si="131"/>
        <v>0</v>
      </c>
      <c r="I56" s="37">
        <f t="shared" si="131"/>
        <v>0</v>
      </c>
      <c r="J56" s="37">
        <f t="shared" si="131"/>
        <v>0</v>
      </c>
      <c r="K56" s="37">
        <f t="shared" si="131"/>
        <v>0</v>
      </c>
      <c r="L56" s="37">
        <f t="shared" si="131"/>
        <v>0</v>
      </c>
      <c r="M56" s="37">
        <f t="shared" si="131"/>
        <v>0</v>
      </c>
      <c r="N56" s="37">
        <f t="shared" si="131"/>
        <v>0</v>
      </c>
      <c r="O56" s="37">
        <f t="shared" si="131"/>
        <v>0</v>
      </c>
      <c r="P56" s="37">
        <f t="shared" si="131"/>
        <v>0</v>
      </c>
      <c r="Q56" s="37">
        <f t="shared" si="131"/>
        <v>0</v>
      </c>
      <c r="R56" s="37">
        <f t="shared" si="131"/>
        <v>0</v>
      </c>
      <c r="S56" s="37">
        <f t="shared" si="131"/>
        <v>0</v>
      </c>
    </row>
    <row r="57" spans="1:19" s="6" customFormat="1" ht="15.65" customHeight="1" thickBot="1" x14ac:dyDescent="0.35">
      <c r="A57" s="310"/>
      <c r="B57" s="38" t="s">
        <v>70</v>
      </c>
      <c r="C57" s="39">
        <f t="shared" ref="C57" si="132">IF(C$7=0,0,SUM(C47:C51)/C$7*1000)</f>
        <v>0</v>
      </c>
      <c r="D57" s="39">
        <f t="shared" ref="D57:E57" si="133">IF(D$7=0,0,SUM(D47:D51)/D$7*1000)</f>
        <v>0</v>
      </c>
      <c r="E57" s="39">
        <f t="shared" si="133"/>
        <v>0</v>
      </c>
      <c r="F57" s="39">
        <f t="shared" ref="F57" si="134">IF(SUM(C$7:E$7)=0,0,SUM(F47:F51)/SUM(C$7:E$7)*1000)</f>
        <v>0</v>
      </c>
      <c r="G57" s="39">
        <f t="shared" ref="G57:I57" si="135">IF(G$7=0,0,SUM(G47:G51)/G$7*1000)</f>
        <v>0</v>
      </c>
      <c r="H57" s="39">
        <f t="shared" si="135"/>
        <v>0</v>
      </c>
      <c r="I57" s="39">
        <f t="shared" si="135"/>
        <v>0</v>
      </c>
      <c r="J57" s="39">
        <f t="shared" ref="J57" si="136">IF(SUM(G$7:I$7)=0,0,SUM(J47:J51)/SUM(G$7:I$7)*1000)</f>
        <v>0</v>
      </c>
      <c r="K57" s="39">
        <f t="shared" ref="K57:M57" si="137">IF(K$7=0,0,SUM(K47:K51)/K$7*1000)</f>
        <v>0</v>
      </c>
      <c r="L57" s="39">
        <f t="shared" si="137"/>
        <v>0</v>
      </c>
      <c r="M57" s="39">
        <f t="shared" si="137"/>
        <v>0</v>
      </c>
      <c r="N57" s="39">
        <f t="shared" ref="N57" si="138">IF(SUM(K$7:M$7)=0,0,SUM(N47:N51)/SUM(K$7:M$7)*1000)</f>
        <v>0</v>
      </c>
      <c r="O57" s="39">
        <f t="shared" ref="O57:Q57" si="139">IF(O$7=0,0,SUM(O47:O51)/O$7*1000)</f>
        <v>0</v>
      </c>
      <c r="P57" s="39">
        <f t="shared" si="139"/>
        <v>0</v>
      </c>
      <c r="Q57" s="39">
        <f t="shared" si="139"/>
        <v>0</v>
      </c>
      <c r="R57" s="39">
        <f t="shared" ref="R57" si="140">IF(SUM(O$7:Q$7)=0,0,SUM(R47:R51)/SUM(O$7:Q$7)*1000)</f>
        <v>0</v>
      </c>
      <c r="S57" s="39">
        <f>IF(SUMIF($C$4:$R$4,1,$C$7:$R$7)=0,0,SUM(S47:S51)/SUMIF($C$4:$R$4,1,$C$7:$R$7)*1000)</f>
        <v>0</v>
      </c>
    </row>
    <row r="58" spans="1:19" s="6" customFormat="1" ht="15.65" customHeight="1" x14ac:dyDescent="0.3">
      <c r="A58" s="311" t="s">
        <v>131</v>
      </c>
      <c r="B58" s="17" t="s">
        <v>54</v>
      </c>
      <c r="C58" s="54">
        <f t="shared" ref="C58:E58" si="141">C59+C65</f>
        <v>0</v>
      </c>
      <c r="D58" s="54">
        <f t="shared" si="141"/>
        <v>0</v>
      </c>
      <c r="E58" s="54">
        <f t="shared" si="141"/>
        <v>0</v>
      </c>
      <c r="F58" s="54">
        <f t="shared" ref="F58:F77" si="142">SUM(C58:E58)</f>
        <v>0</v>
      </c>
      <c r="G58" s="54">
        <f t="shared" ref="G58:I58" si="143">G59+G65</f>
        <v>0</v>
      </c>
      <c r="H58" s="54">
        <f t="shared" si="143"/>
        <v>0</v>
      </c>
      <c r="I58" s="54">
        <f t="shared" si="143"/>
        <v>0</v>
      </c>
      <c r="J58" s="54">
        <f t="shared" ref="J58:J77" si="144">SUM(G58:I58)</f>
        <v>0</v>
      </c>
      <c r="K58" s="54">
        <f t="shared" ref="K58:M58" si="145">K59+K65</f>
        <v>0</v>
      </c>
      <c r="L58" s="54">
        <f t="shared" si="145"/>
        <v>0</v>
      </c>
      <c r="M58" s="54">
        <f t="shared" si="145"/>
        <v>0</v>
      </c>
      <c r="N58" s="54">
        <f t="shared" ref="N58:N77" si="146">SUM(K58:M58)</f>
        <v>0</v>
      </c>
      <c r="O58" s="54">
        <f t="shared" ref="O58:Q58" si="147">O59+O65</f>
        <v>0</v>
      </c>
      <c r="P58" s="54">
        <f t="shared" si="147"/>
        <v>0</v>
      </c>
      <c r="Q58" s="54">
        <f t="shared" si="147"/>
        <v>0</v>
      </c>
      <c r="R58" s="54">
        <f t="shared" ref="R58:R77" si="148">SUM(O58:Q58)</f>
        <v>0</v>
      </c>
      <c r="S58" s="56">
        <f>SUMIF($C$4:$R$4,1,$C58:$R58)</f>
        <v>0</v>
      </c>
    </row>
    <row r="59" spans="1:19" s="6" customFormat="1" ht="15.65" customHeight="1" x14ac:dyDescent="0.3">
      <c r="A59" s="309"/>
      <c r="B59" s="19" t="s">
        <v>55</v>
      </c>
      <c r="C59" s="55">
        <f t="shared" ref="C59:E59" si="149">SUM(C60:C64)</f>
        <v>0</v>
      </c>
      <c r="D59" s="55">
        <f t="shared" si="149"/>
        <v>0</v>
      </c>
      <c r="E59" s="55">
        <f t="shared" si="149"/>
        <v>0</v>
      </c>
      <c r="F59" s="53">
        <f t="shared" si="142"/>
        <v>0</v>
      </c>
      <c r="G59" s="55">
        <f t="shared" ref="G59:I59" si="150">SUM(G60:G64)</f>
        <v>0</v>
      </c>
      <c r="H59" s="55">
        <f t="shared" si="150"/>
        <v>0</v>
      </c>
      <c r="I59" s="55">
        <f t="shared" si="150"/>
        <v>0</v>
      </c>
      <c r="J59" s="53">
        <f t="shared" si="144"/>
        <v>0</v>
      </c>
      <c r="K59" s="55">
        <f t="shared" ref="K59:M59" si="151">SUM(K60:K64)</f>
        <v>0</v>
      </c>
      <c r="L59" s="55">
        <f t="shared" si="151"/>
        <v>0</v>
      </c>
      <c r="M59" s="55">
        <f t="shared" si="151"/>
        <v>0</v>
      </c>
      <c r="N59" s="53">
        <f t="shared" si="146"/>
        <v>0</v>
      </c>
      <c r="O59" s="55">
        <f t="shared" ref="O59:Q59" si="152">SUM(O60:O64)</f>
        <v>0</v>
      </c>
      <c r="P59" s="55">
        <f t="shared" si="152"/>
        <v>0</v>
      </c>
      <c r="Q59" s="55">
        <f t="shared" si="152"/>
        <v>0</v>
      </c>
      <c r="R59" s="53">
        <f t="shared" si="148"/>
        <v>0</v>
      </c>
      <c r="S59" s="57">
        <f t="shared" si="76"/>
        <v>0</v>
      </c>
    </row>
    <row r="60" spans="1:19" s="6" customFormat="1" ht="15.65" customHeight="1" x14ac:dyDescent="0.3">
      <c r="A60" s="309"/>
      <c r="B60" s="21" t="s">
        <v>56</v>
      </c>
      <c r="C60" s="49"/>
      <c r="D60" s="49"/>
      <c r="E60" s="49"/>
      <c r="F60" s="52">
        <f t="shared" si="142"/>
        <v>0</v>
      </c>
      <c r="G60" s="49"/>
      <c r="H60" s="49"/>
      <c r="I60" s="49"/>
      <c r="J60" s="52">
        <f t="shared" si="144"/>
        <v>0</v>
      </c>
      <c r="K60" s="49"/>
      <c r="L60" s="49"/>
      <c r="M60" s="49"/>
      <c r="N60" s="52">
        <f t="shared" si="146"/>
        <v>0</v>
      </c>
      <c r="O60" s="49"/>
      <c r="P60" s="49"/>
      <c r="Q60" s="49"/>
      <c r="R60" s="52">
        <f t="shared" si="148"/>
        <v>0</v>
      </c>
      <c r="S60" s="58">
        <f t="shared" si="76"/>
        <v>0</v>
      </c>
    </row>
    <row r="61" spans="1:19" s="6" customFormat="1" ht="15.65" customHeight="1" x14ac:dyDescent="0.3">
      <c r="A61" s="309"/>
      <c r="B61" s="22" t="s">
        <v>57</v>
      </c>
      <c r="C61" s="50"/>
      <c r="D61" s="50"/>
      <c r="E61" s="50"/>
      <c r="F61" s="53">
        <f t="shared" si="142"/>
        <v>0</v>
      </c>
      <c r="G61" s="50"/>
      <c r="H61" s="50"/>
      <c r="I61" s="50"/>
      <c r="J61" s="53">
        <f t="shared" si="144"/>
        <v>0</v>
      </c>
      <c r="K61" s="50"/>
      <c r="L61" s="50"/>
      <c r="M61" s="50"/>
      <c r="N61" s="53">
        <f t="shared" si="146"/>
        <v>0</v>
      </c>
      <c r="O61" s="50"/>
      <c r="P61" s="50"/>
      <c r="Q61" s="50"/>
      <c r="R61" s="53">
        <f t="shared" si="148"/>
        <v>0</v>
      </c>
      <c r="S61" s="59">
        <f t="shared" si="76"/>
        <v>0</v>
      </c>
    </row>
    <row r="62" spans="1:19" s="6" customFormat="1" ht="15.65" customHeight="1" x14ac:dyDescent="0.3">
      <c r="A62" s="309"/>
      <c r="B62" s="22" t="s">
        <v>58</v>
      </c>
      <c r="C62" s="50"/>
      <c r="D62" s="50"/>
      <c r="E62" s="50"/>
      <c r="F62" s="53">
        <f t="shared" si="142"/>
        <v>0</v>
      </c>
      <c r="G62" s="50"/>
      <c r="H62" s="50"/>
      <c r="I62" s="50"/>
      <c r="J62" s="53">
        <f t="shared" si="144"/>
        <v>0</v>
      </c>
      <c r="K62" s="50"/>
      <c r="L62" s="50"/>
      <c r="M62" s="50"/>
      <c r="N62" s="53">
        <f t="shared" si="146"/>
        <v>0</v>
      </c>
      <c r="O62" s="50"/>
      <c r="P62" s="50"/>
      <c r="Q62" s="50"/>
      <c r="R62" s="53">
        <f t="shared" si="148"/>
        <v>0</v>
      </c>
      <c r="S62" s="59">
        <f t="shared" si="76"/>
        <v>0</v>
      </c>
    </row>
    <row r="63" spans="1:19" s="6" customFormat="1" ht="15.65" customHeight="1" x14ac:dyDescent="0.3">
      <c r="A63" s="309"/>
      <c r="B63" s="22" t="s">
        <v>59</v>
      </c>
      <c r="C63" s="50"/>
      <c r="D63" s="50"/>
      <c r="E63" s="50"/>
      <c r="F63" s="53">
        <f t="shared" si="142"/>
        <v>0</v>
      </c>
      <c r="G63" s="50"/>
      <c r="H63" s="50"/>
      <c r="I63" s="50"/>
      <c r="J63" s="53">
        <f t="shared" si="144"/>
        <v>0</v>
      </c>
      <c r="K63" s="50"/>
      <c r="L63" s="50"/>
      <c r="M63" s="50"/>
      <c r="N63" s="53">
        <f t="shared" si="146"/>
        <v>0</v>
      </c>
      <c r="O63" s="50"/>
      <c r="P63" s="50"/>
      <c r="Q63" s="50"/>
      <c r="R63" s="53">
        <f t="shared" si="148"/>
        <v>0</v>
      </c>
      <c r="S63" s="59">
        <f t="shared" si="76"/>
        <v>0</v>
      </c>
    </row>
    <row r="64" spans="1:19" s="6" customFormat="1" ht="15.65" customHeight="1" x14ac:dyDescent="0.3">
      <c r="A64" s="309"/>
      <c r="B64" s="23" t="s">
        <v>148</v>
      </c>
      <c r="C64" s="51"/>
      <c r="D64" s="51"/>
      <c r="E64" s="51"/>
      <c r="F64" s="54">
        <f t="shared" si="142"/>
        <v>0</v>
      </c>
      <c r="G64" s="51"/>
      <c r="H64" s="51"/>
      <c r="I64" s="51"/>
      <c r="J64" s="54">
        <f t="shared" si="144"/>
        <v>0</v>
      </c>
      <c r="K64" s="51"/>
      <c r="L64" s="51"/>
      <c r="M64" s="51"/>
      <c r="N64" s="54">
        <f t="shared" si="146"/>
        <v>0</v>
      </c>
      <c r="O64" s="51"/>
      <c r="P64" s="51"/>
      <c r="Q64" s="51"/>
      <c r="R64" s="54">
        <f t="shared" si="148"/>
        <v>0</v>
      </c>
      <c r="S64" s="83">
        <f t="shared" si="76"/>
        <v>0</v>
      </c>
    </row>
    <row r="65" spans="1:19" s="6" customFormat="1" ht="15.65" customHeight="1" x14ac:dyDescent="0.3">
      <c r="A65" s="309"/>
      <c r="B65" s="19" t="s">
        <v>60</v>
      </c>
      <c r="C65" s="55">
        <f t="shared" ref="C65" si="153">SUM(C66:C70)</f>
        <v>0</v>
      </c>
      <c r="D65" s="55">
        <f t="shared" ref="D65:E65" si="154">SUM(D66:D70)</f>
        <v>0</v>
      </c>
      <c r="E65" s="55">
        <f t="shared" si="154"/>
        <v>0</v>
      </c>
      <c r="F65" s="53">
        <f t="shared" si="142"/>
        <v>0</v>
      </c>
      <c r="G65" s="55">
        <f t="shared" ref="G65" si="155">SUM(G66:G70)</f>
        <v>0</v>
      </c>
      <c r="H65" s="55">
        <f t="shared" ref="H65:I65" si="156">SUM(H66:H70)</f>
        <v>0</v>
      </c>
      <c r="I65" s="55">
        <f t="shared" si="156"/>
        <v>0</v>
      </c>
      <c r="J65" s="53">
        <f t="shared" si="144"/>
        <v>0</v>
      </c>
      <c r="K65" s="55">
        <f t="shared" ref="K65" si="157">SUM(K66:K70)</f>
        <v>0</v>
      </c>
      <c r="L65" s="55">
        <f t="shared" ref="L65:M65" si="158">SUM(L66:L70)</f>
        <v>0</v>
      </c>
      <c r="M65" s="55">
        <f t="shared" si="158"/>
        <v>0</v>
      </c>
      <c r="N65" s="53">
        <f t="shared" si="146"/>
        <v>0</v>
      </c>
      <c r="O65" s="55">
        <f t="shared" ref="O65" si="159">SUM(O66:O70)</f>
        <v>0</v>
      </c>
      <c r="P65" s="55">
        <f t="shared" ref="P65:Q65" si="160">SUM(P66:P70)</f>
        <v>0</v>
      </c>
      <c r="Q65" s="55">
        <f t="shared" si="160"/>
        <v>0</v>
      </c>
      <c r="R65" s="53">
        <f t="shared" si="148"/>
        <v>0</v>
      </c>
      <c r="S65" s="57">
        <f t="shared" si="76"/>
        <v>0</v>
      </c>
    </row>
    <row r="66" spans="1:19" s="6" customFormat="1" ht="15.65" customHeight="1" x14ac:dyDescent="0.3">
      <c r="A66" s="309"/>
      <c r="B66" s="24" t="s">
        <v>56</v>
      </c>
      <c r="C66" s="49"/>
      <c r="D66" s="49"/>
      <c r="E66" s="49"/>
      <c r="F66" s="52">
        <f t="shared" si="142"/>
        <v>0</v>
      </c>
      <c r="G66" s="49"/>
      <c r="H66" s="49"/>
      <c r="I66" s="49"/>
      <c r="J66" s="52">
        <f t="shared" si="144"/>
        <v>0</v>
      </c>
      <c r="K66" s="49"/>
      <c r="L66" s="49"/>
      <c r="M66" s="49"/>
      <c r="N66" s="52">
        <f t="shared" si="146"/>
        <v>0</v>
      </c>
      <c r="O66" s="49"/>
      <c r="P66" s="49"/>
      <c r="Q66" s="49"/>
      <c r="R66" s="52">
        <f t="shared" si="148"/>
        <v>0</v>
      </c>
      <c r="S66" s="58">
        <f t="shared" si="76"/>
        <v>0</v>
      </c>
    </row>
    <row r="67" spans="1:19" s="6" customFormat="1" ht="15.65" customHeight="1" x14ac:dyDescent="0.3">
      <c r="A67" s="309"/>
      <c r="B67" s="25" t="s">
        <v>61</v>
      </c>
      <c r="C67" s="50"/>
      <c r="D67" s="50"/>
      <c r="E67" s="50"/>
      <c r="F67" s="53">
        <f t="shared" si="142"/>
        <v>0</v>
      </c>
      <c r="G67" s="50"/>
      <c r="H67" s="50"/>
      <c r="I67" s="50"/>
      <c r="J67" s="53">
        <f t="shared" si="144"/>
        <v>0</v>
      </c>
      <c r="K67" s="50"/>
      <c r="L67" s="50"/>
      <c r="M67" s="50"/>
      <c r="N67" s="53">
        <f t="shared" si="146"/>
        <v>0</v>
      </c>
      <c r="O67" s="50"/>
      <c r="P67" s="50"/>
      <c r="Q67" s="50"/>
      <c r="R67" s="53">
        <f t="shared" si="148"/>
        <v>0</v>
      </c>
      <c r="S67" s="59">
        <f t="shared" si="76"/>
        <v>0</v>
      </c>
    </row>
    <row r="68" spans="1:19" s="6" customFormat="1" ht="15.65" customHeight="1" x14ac:dyDescent="0.3">
      <c r="A68" s="309"/>
      <c r="B68" s="25" t="s">
        <v>58</v>
      </c>
      <c r="C68" s="50"/>
      <c r="D68" s="50"/>
      <c r="E68" s="50"/>
      <c r="F68" s="53">
        <f t="shared" si="142"/>
        <v>0</v>
      </c>
      <c r="G68" s="50"/>
      <c r="H68" s="50"/>
      <c r="I68" s="50"/>
      <c r="J68" s="53">
        <f t="shared" si="144"/>
        <v>0</v>
      </c>
      <c r="K68" s="50"/>
      <c r="L68" s="50"/>
      <c r="M68" s="50"/>
      <c r="N68" s="53">
        <f t="shared" si="146"/>
        <v>0</v>
      </c>
      <c r="O68" s="50"/>
      <c r="P68" s="50"/>
      <c r="Q68" s="50"/>
      <c r="R68" s="53">
        <f t="shared" si="148"/>
        <v>0</v>
      </c>
      <c r="S68" s="59">
        <f t="shared" si="76"/>
        <v>0</v>
      </c>
    </row>
    <row r="69" spans="1:19" s="6" customFormat="1" ht="15.65" customHeight="1" x14ac:dyDescent="0.3">
      <c r="A69" s="309"/>
      <c r="B69" s="25" t="s">
        <v>62</v>
      </c>
      <c r="C69" s="50"/>
      <c r="D69" s="50"/>
      <c r="E69" s="50"/>
      <c r="F69" s="53">
        <f t="shared" si="142"/>
        <v>0</v>
      </c>
      <c r="G69" s="50"/>
      <c r="H69" s="50"/>
      <c r="I69" s="50"/>
      <c r="J69" s="53">
        <f t="shared" si="144"/>
        <v>0</v>
      </c>
      <c r="K69" s="50"/>
      <c r="L69" s="50"/>
      <c r="M69" s="50"/>
      <c r="N69" s="53">
        <f t="shared" si="146"/>
        <v>0</v>
      </c>
      <c r="O69" s="50"/>
      <c r="P69" s="50"/>
      <c r="Q69" s="50"/>
      <c r="R69" s="53">
        <f t="shared" si="148"/>
        <v>0</v>
      </c>
      <c r="S69" s="59">
        <f t="shared" si="76"/>
        <v>0</v>
      </c>
    </row>
    <row r="70" spans="1:19" s="6" customFormat="1" ht="15.65" customHeight="1" x14ac:dyDescent="0.3">
      <c r="A70" s="309"/>
      <c r="B70" s="23" t="s">
        <v>148</v>
      </c>
      <c r="C70" s="51"/>
      <c r="D70" s="51"/>
      <c r="E70" s="51"/>
      <c r="F70" s="54">
        <f t="shared" si="142"/>
        <v>0</v>
      </c>
      <c r="G70" s="51"/>
      <c r="H70" s="51"/>
      <c r="I70" s="51"/>
      <c r="J70" s="54">
        <f t="shared" si="144"/>
        <v>0</v>
      </c>
      <c r="K70" s="51"/>
      <c r="L70" s="51"/>
      <c r="M70" s="51"/>
      <c r="N70" s="54">
        <f t="shared" si="146"/>
        <v>0</v>
      </c>
      <c r="O70" s="51"/>
      <c r="P70" s="51"/>
      <c r="Q70" s="51"/>
      <c r="R70" s="54">
        <f t="shared" si="148"/>
        <v>0</v>
      </c>
      <c r="S70" s="83">
        <f t="shared" si="76"/>
        <v>0</v>
      </c>
    </row>
    <row r="71" spans="1:19" s="6" customFormat="1" ht="15.65" customHeight="1" x14ac:dyDescent="0.3">
      <c r="A71" s="309"/>
      <c r="B71" s="13" t="s">
        <v>43</v>
      </c>
      <c r="C71" s="60">
        <f t="shared" ref="C71:E71" si="161">C60+C66</f>
        <v>0</v>
      </c>
      <c r="D71" s="60">
        <f t="shared" si="161"/>
        <v>0</v>
      </c>
      <c r="E71" s="61">
        <f t="shared" si="161"/>
        <v>0</v>
      </c>
      <c r="F71" s="60">
        <f t="shared" si="142"/>
        <v>0</v>
      </c>
      <c r="G71" s="60">
        <f t="shared" ref="G71:I71" si="162">G60+G66</f>
        <v>0</v>
      </c>
      <c r="H71" s="60">
        <f t="shared" si="162"/>
        <v>0</v>
      </c>
      <c r="I71" s="61">
        <f t="shared" si="162"/>
        <v>0</v>
      </c>
      <c r="J71" s="60">
        <f t="shared" si="144"/>
        <v>0</v>
      </c>
      <c r="K71" s="60">
        <f t="shared" ref="K71:M71" si="163">K60+K66</f>
        <v>0</v>
      </c>
      <c r="L71" s="60">
        <f t="shared" si="163"/>
        <v>0</v>
      </c>
      <c r="M71" s="61">
        <f t="shared" si="163"/>
        <v>0</v>
      </c>
      <c r="N71" s="60">
        <f t="shared" si="146"/>
        <v>0</v>
      </c>
      <c r="O71" s="60">
        <f t="shared" ref="O71:Q71" si="164">O60+O66</f>
        <v>0</v>
      </c>
      <c r="P71" s="60">
        <f t="shared" si="164"/>
        <v>0</v>
      </c>
      <c r="Q71" s="61">
        <f t="shared" si="164"/>
        <v>0</v>
      </c>
      <c r="R71" s="60">
        <f t="shared" si="148"/>
        <v>0</v>
      </c>
      <c r="S71" s="62">
        <f t="shared" si="76"/>
        <v>0</v>
      </c>
    </row>
    <row r="72" spans="1:19" s="6" customFormat="1" ht="15.65" customHeight="1" x14ac:dyDescent="0.3">
      <c r="A72" s="309"/>
      <c r="B72" s="13" t="s">
        <v>44</v>
      </c>
      <c r="C72" s="63">
        <f t="shared" ref="C72:E72" si="165">C61</f>
        <v>0</v>
      </c>
      <c r="D72" s="63">
        <f t="shared" si="165"/>
        <v>0</v>
      </c>
      <c r="E72" s="64">
        <f t="shared" si="165"/>
        <v>0</v>
      </c>
      <c r="F72" s="63">
        <f t="shared" si="142"/>
        <v>0</v>
      </c>
      <c r="G72" s="63">
        <f t="shared" ref="G72:I72" si="166">G61</f>
        <v>0</v>
      </c>
      <c r="H72" s="63">
        <f t="shared" si="166"/>
        <v>0</v>
      </c>
      <c r="I72" s="64">
        <f t="shared" si="166"/>
        <v>0</v>
      </c>
      <c r="J72" s="63">
        <f t="shared" si="144"/>
        <v>0</v>
      </c>
      <c r="K72" s="63">
        <f t="shared" ref="K72:M72" si="167">K61</f>
        <v>0</v>
      </c>
      <c r="L72" s="63">
        <f t="shared" si="167"/>
        <v>0</v>
      </c>
      <c r="M72" s="64">
        <f t="shared" si="167"/>
        <v>0</v>
      </c>
      <c r="N72" s="63">
        <f t="shared" si="146"/>
        <v>0</v>
      </c>
      <c r="O72" s="63">
        <f t="shared" ref="O72:Q72" si="168">O61</f>
        <v>0</v>
      </c>
      <c r="P72" s="63">
        <f t="shared" si="168"/>
        <v>0</v>
      </c>
      <c r="Q72" s="64">
        <f t="shared" si="168"/>
        <v>0</v>
      </c>
      <c r="R72" s="63">
        <f t="shared" si="148"/>
        <v>0</v>
      </c>
      <c r="S72" s="65">
        <f t="shared" si="76"/>
        <v>0</v>
      </c>
    </row>
    <row r="73" spans="1:19" s="6" customFormat="1" ht="15.65" customHeight="1" x14ac:dyDescent="0.3">
      <c r="A73" s="309"/>
      <c r="B73" s="13" t="s">
        <v>45</v>
      </c>
      <c r="C73" s="63">
        <f t="shared" ref="C73:E73" si="169">C62+C68</f>
        <v>0</v>
      </c>
      <c r="D73" s="63">
        <f t="shared" si="169"/>
        <v>0</v>
      </c>
      <c r="E73" s="64">
        <f t="shared" si="169"/>
        <v>0</v>
      </c>
      <c r="F73" s="63">
        <f t="shared" si="142"/>
        <v>0</v>
      </c>
      <c r="G73" s="63">
        <f t="shared" ref="G73:I73" si="170">G62+G68</f>
        <v>0</v>
      </c>
      <c r="H73" s="63">
        <f t="shared" si="170"/>
        <v>0</v>
      </c>
      <c r="I73" s="64">
        <f t="shared" si="170"/>
        <v>0</v>
      </c>
      <c r="J73" s="63">
        <f t="shared" si="144"/>
        <v>0</v>
      </c>
      <c r="K73" s="63">
        <f t="shared" ref="K73:M73" si="171">K62+K68</f>
        <v>0</v>
      </c>
      <c r="L73" s="63">
        <f t="shared" si="171"/>
        <v>0</v>
      </c>
      <c r="M73" s="64">
        <f t="shared" si="171"/>
        <v>0</v>
      </c>
      <c r="N73" s="63">
        <f t="shared" si="146"/>
        <v>0</v>
      </c>
      <c r="O73" s="63">
        <f t="shared" ref="O73:Q73" si="172">O62+O68</f>
        <v>0</v>
      </c>
      <c r="P73" s="63">
        <f t="shared" si="172"/>
        <v>0</v>
      </c>
      <c r="Q73" s="64">
        <f t="shared" si="172"/>
        <v>0</v>
      </c>
      <c r="R73" s="63">
        <f t="shared" si="148"/>
        <v>0</v>
      </c>
      <c r="S73" s="65">
        <f t="shared" si="76"/>
        <v>0</v>
      </c>
    </row>
    <row r="74" spans="1:19" s="6" customFormat="1" ht="15.65" customHeight="1" x14ac:dyDescent="0.3">
      <c r="A74" s="309"/>
      <c r="B74" s="13" t="s">
        <v>63</v>
      </c>
      <c r="C74" s="63">
        <f t="shared" ref="C74:E74" si="173">C63</f>
        <v>0</v>
      </c>
      <c r="D74" s="63">
        <f t="shared" si="173"/>
        <v>0</v>
      </c>
      <c r="E74" s="64">
        <f t="shared" si="173"/>
        <v>0</v>
      </c>
      <c r="F74" s="63">
        <f t="shared" si="142"/>
        <v>0</v>
      </c>
      <c r="G74" s="63">
        <f t="shared" ref="G74:I74" si="174">G63</f>
        <v>0</v>
      </c>
      <c r="H74" s="63">
        <f t="shared" si="174"/>
        <v>0</v>
      </c>
      <c r="I74" s="64">
        <f t="shared" si="174"/>
        <v>0</v>
      </c>
      <c r="J74" s="63">
        <f t="shared" si="144"/>
        <v>0</v>
      </c>
      <c r="K74" s="63">
        <f t="shared" ref="K74:M74" si="175">K63</f>
        <v>0</v>
      </c>
      <c r="L74" s="63">
        <f t="shared" si="175"/>
        <v>0</v>
      </c>
      <c r="M74" s="64">
        <f t="shared" si="175"/>
        <v>0</v>
      </c>
      <c r="N74" s="63">
        <f t="shared" si="146"/>
        <v>0</v>
      </c>
      <c r="O74" s="63">
        <f t="shared" ref="O74:Q74" si="176">O63</f>
        <v>0</v>
      </c>
      <c r="P74" s="63">
        <f t="shared" si="176"/>
        <v>0</v>
      </c>
      <c r="Q74" s="64">
        <f t="shared" si="176"/>
        <v>0</v>
      </c>
      <c r="R74" s="63">
        <f t="shared" si="148"/>
        <v>0</v>
      </c>
      <c r="S74" s="65">
        <f t="shared" si="76"/>
        <v>0</v>
      </c>
    </row>
    <row r="75" spans="1:19" s="6" customFormat="1" ht="15.65" customHeight="1" x14ac:dyDescent="0.3">
      <c r="A75" s="309"/>
      <c r="B75" s="13" t="s">
        <v>64</v>
      </c>
      <c r="C75" s="63">
        <f t="shared" ref="C75:E75" si="177">C69</f>
        <v>0</v>
      </c>
      <c r="D75" s="63">
        <f t="shared" si="177"/>
        <v>0</v>
      </c>
      <c r="E75" s="64">
        <f t="shared" si="177"/>
        <v>0</v>
      </c>
      <c r="F75" s="63">
        <f t="shared" si="142"/>
        <v>0</v>
      </c>
      <c r="G75" s="63">
        <f t="shared" ref="G75:I75" si="178">G69</f>
        <v>0</v>
      </c>
      <c r="H75" s="63">
        <f t="shared" si="178"/>
        <v>0</v>
      </c>
      <c r="I75" s="64">
        <f t="shared" si="178"/>
        <v>0</v>
      </c>
      <c r="J75" s="63">
        <f t="shared" si="144"/>
        <v>0</v>
      </c>
      <c r="K75" s="63">
        <f t="shared" ref="K75:M75" si="179">K69</f>
        <v>0</v>
      </c>
      <c r="L75" s="63">
        <f t="shared" si="179"/>
        <v>0</v>
      </c>
      <c r="M75" s="64">
        <f t="shared" si="179"/>
        <v>0</v>
      </c>
      <c r="N75" s="63">
        <f t="shared" si="146"/>
        <v>0</v>
      </c>
      <c r="O75" s="63">
        <f t="shared" ref="O75:Q75" si="180">O69</f>
        <v>0</v>
      </c>
      <c r="P75" s="63">
        <f t="shared" si="180"/>
        <v>0</v>
      </c>
      <c r="Q75" s="64">
        <f t="shared" si="180"/>
        <v>0</v>
      </c>
      <c r="R75" s="63">
        <f t="shared" si="148"/>
        <v>0</v>
      </c>
      <c r="S75" s="65">
        <f t="shared" si="76"/>
        <v>0</v>
      </c>
    </row>
    <row r="76" spans="1:19" s="6" customFormat="1" ht="15.65" customHeight="1" x14ac:dyDescent="0.3">
      <c r="A76" s="309"/>
      <c r="B76" s="13" t="s">
        <v>65</v>
      </c>
      <c r="C76" s="63">
        <f t="shared" ref="C76:E76" si="181">C67</f>
        <v>0</v>
      </c>
      <c r="D76" s="63">
        <f t="shared" si="181"/>
        <v>0</v>
      </c>
      <c r="E76" s="64">
        <f t="shared" si="181"/>
        <v>0</v>
      </c>
      <c r="F76" s="63">
        <f t="shared" si="142"/>
        <v>0</v>
      </c>
      <c r="G76" s="63">
        <f t="shared" ref="G76:I76" si="182">G67</f>
        <v>0</v>
      </c>
      <c r="H76" s="63">
        <f t="shared" si="182"/>
        <v>0</v>
      </c>
      <c r="I76" s="64">
        <f t="shared" si="182"/>
        <v>0</v>
      </c>
      <c r="J76" s="63">
        <f t="shared" si="144"/>
        <v>0</v>
      </c>
      <c r="K76" s="63">
        <f t="shared" ref="K76:M76" si="183">K67</f>
        <v>0</v>
      </c>
      <c r="L76" s="63">
        <f t="shared" si="183"/>
        <v>0</v>
      </c>
      <c r="M76" s="64">
        <f t="shared" si="183"/>
        <v>0</v>
      </c>
      <c r="N76" s="63">
        <f t="shared" si="146"/>
        <v>0</v>
      </c>
      <c r="O76" s="63">
        <f t="shared" ref="O76:Q76" si="184">O67</f>
        <v>0</v>
      </c>
      <c r="P76" s="63">
        <f t="shared" si="184"/>
        <v>0</v>
      </c>
      <c r="Q76" s="64">
        <f t="shared" si="184"/>
        <v>0</v>
      </c>
      <c r="R76" s="63">
        <f t="shared" si="148"/>
        <v>0</v>
      </c>
      <c r="S76" s="65">
        <f t="shared" si="76"/>
        <v>0</v>
      </c>
    </row>
    <row r="77" spans="1:19" s="6" customFormat="1" ht="15.65" customHeight="1" x14ac:dyDescent="0.3">
      <c r="A77" s="309"/>
      <c r="B77" s="30" t="s">
        <v>149</v>
      </c>
      <c r="C77" s="31">
        <f t="shared" ref="C77:E77" si="185">C64+C70</f>
        <v>0</v>
      </c>
      <c r="D77" s="31">
        <f t="shared" si="185"/>
        <v>0</v>
      </c>
      <c r="E77" s="32">
        <f t="shared" si="185"/>
        <v>0</v>
      </c>
      <c r="F77" s="32">
        <f t="shared" si="142"/>
        <v>0</v>
      </c>
      <c r="G77" s="31">
        <f t="shared" ref="G77:I77" si="186">G64+G70</f>
        <v>0</v>
      </c>
      <c r="H77" s="31">
        <f t="shared" si="186"/>
        <v>0</v>
      </c>
      <c r="I77" s="32">
        <f t="shared" si="186"/>
        <v>0</v>
      </c>
      <c r="J77" s="32">
        <f t="shared" si="144"/>
        <v>0</v>
      </c>
      <c r="K77" s="31">
        <f t="shared" ref="K77:M77" si="187">K64+K70</f>
        <v>0</v>
      </c>
      <c r="L77" s="31">
        <f t="shared" si="187"/>
        <v>0</v>
      </c>
      <c r="M77" s="32">
        <f t="shared" si="187"/>
        <v>0</v>
      </c>
      <c r="N77" s="32">
        <f t="shared" si="146"/>
        <v>0</v>
      </c>
      <c r="O77" s="31">
        <f t="shared" ref="O77:Q77" si="188">O64+O70</f>
        <v>0</v>
      </c>
      <c r="P77" s="31">
        <f t="shared" si="188"/>
        <v>0</v>
      </c>
      <c r="Q77" s="32">
        <f t="shared" si="188"/>
        <v>0</v>
      </c>
      <c r="R77" s="32">
        <f t="shared" si="148"/>
        <v>0</v>
      </c>
      <c r="S77" s="33">
        <f t="shared" si="76"/>
        <v>0</v>
      </c>
    </row>
    <row r="78" spans="1:19" s="6" customFormat="1" ht="15.65" customHeight="1" x14ac:dyDescent="0.3">
      <c r="A78" s="309"/>
      <c r="B78" s="34" t="s">
        <v>66</v>
      </c>
      <c r="C78" s="35">
        <f t="shared" ref="C78:E78" si="189">IF(C$7=0,0,C58/C$7*1000)</f>
        <v>0</v>
      </c>
      <c r="D78" s="35">
        <f t="shared" si="189"/>
        <v>0</v>
      </c>
      <c r="E78" s="35">
        <f t="shared" si="189"/>
        <v>0</v>
      </c>
      <c r="F78" s="36">
        <f t="shared" ref="F78" si="190">IF(SUM(C$7:E$7)=0,0,F58/SUM(C$7:E$7)*1000)</f>
        <v>0</v>
      </c>
      <c r="G78" s="35">
        <f t="shared" ref="G78:I78" si="191">IF(G$7=0,0,G58/G$7*1000)</f>
        <v>0</v>
      </c>
      <c r="H78" s="35">
        <f t="shared" si="191"/>
        <v>0</v>
      </c>
      <c r="I78" s="35">
        <f t="shared" si="191"/>
        <v>0</v>
      </c>
      <c r="J78" s="36">
        <f t="shared" ref="J78" si="192">IF(SUM(G$7:I$7)=0,0,J58/SUM(G$7:I$7)*1000)</f>
        <v>0</v>
      </c>
      <c r="K78" s="35">
        <f t="shared" ref="K78:M78" si="193">IF(K$7=0,0,K58/K$7*1000)</f>
        <v>0</v>
      </c>
      <c r="L78" s="35">
        <f t="shared" si="193"/>
        <v>0</v>
      </c>
      <c r="M78" s="35">
        <f t="shared" si="193"/>
        <v>0</v>
      </c>
      <c r="N78" s="36">
        <f t="shared" ref="N78" si="194">IF(SUM(K$7:M$7)=0,0,N58/SUM(K$7:M$7)*1000)</f>
        <v>0</v>
      </c>
      <c r="O78" s="35">
        <f t="shared" ref="O78:Q78" si="195">IF(O$7=0,0,O58/O$7*1000)</f>
        <v>0</v>
      </c>
      <c r="P78" s="35">
        <f t="shared" si="195"/>
        <v>0</v>
      </c>
      <c r="Q78" s="35">
        <f t="shared" si="195"/>
        <v>0</v>
      </c>
      <c r="R78" s="36">
        <f t="shared" ref="R78" si="196">IF(SUM(O$7:Q$7)=0,0,R58/SUM(O$7:Q$7)*1000)</f>
        <v>0</v>
      </c>
      <c r="S78" s="36">
        <f>IF(SUMIF($C$4:$R$4,1,$C$7:$R$7)=0,0,S58/SUMIF($C$4:$R$4,1,$C$7:$R$7)*1000)</f>
        <v>0</v>
      </c>
    </row>
    <row r="79" spans="1:19" s="6" customFormat="1" ht="15.65" customHeight="1" x14ac:dyDescent="0.3">
      <c r="A79" s="309"/>
      <c r="B79" s="34" t="s">
        <v>67</v>
      </c>
      <c r="C79" s="37">
        <f t="shared" ref="C79:R79" si="197">IF(C58=0,0,C71/C58)</f>
        <v>0</v>
      </c>
      <c r="D79" s="37">
        <f t="shared" si="197"/>
        <v>0</v>
      </c>
      <c r="E79" s="37">
        <f t="shared" si="197"/>
        <v>0</v>
      </c>
      <c r="F79" s="37">
        <f t="shared" si="197"/>
        <v>0</v>
      </c>
      <c r="G79" s="37">
        <f t="shared" si="197"/>
        <v>0</v>
      </c>
      <c r="H79" s="37">
        <f t="shared" si="197"/>
        <v>0</v>
      </c>
      <c r="I79" s="37">
        <f t="shared" si="197"/>
        <v>0</v>
      </c>
      <c r="J79" s="37">
        <f t="shared" si="197"/>
        <v>0</v>
      </c>
      <c r="K79" s="37">
        <f t="shared" si="197"/>
        <v>0</v>
      </c>
      <c r="L79" s="37">
        <f t="shared" si="197"/>
        <v>0</v>
      </c>
      <c r="M79" s="37">
        <f t="shared" si="197"/>
        <v>0</v>
      </c>
      <c r="N79" s="37">
        <f t="shared" si="197"/>
        <v>0</v>
      </c>
      <c r="O79" s="37">
        <f t="shared" si="197"/>
        <v>0</v>
      </c>
      <c r="P79" s="37">
        <f t="shared" si="197"/>
        <v>0</v>
      </c>
      <c r="Q79" s="37">
        <f t="shared" si="197"/>
        <v>0</v>
      </c>
      <c r="R79" s="37">
        <f t="shared" si="197"/>
        <v>0</v>
      </c>
      <c r="S79" s="37">
        <f t="shared" si="121"/>
        <v>0</v>
      </c>
    </row>
    <row r="80" spans="1:19" s="6" customFormat="1" ht="15.65" customHeight="1" x14ac:dyDescent="0.3">
      <c r="A80" s="309"/>
      <c r="B80" s="34" t="s">
        <v>68</v>
      </c>
      <c r="C80" s="36">
        <f t="shared" ref="C80:E80" si="198">IF(C$7=0,0,C71/C$7*1000)</f>
        <v>0</v>
      </c>
      <c r="D80" s="36">
        <f t="shared" si="198"/>
        <v>0</v>
      </c>
      <c r="E80" s="36">
        <f t="shared" si="198"/>
        <v>0</v>
      </c>
      <c r="F80" s="36">
        <f t="shared" ref="F80" si="199">IF(SUM(C$7:E$7)=0,0,F71/SUM(C$7:E$7)*1000)</f>
        <v>0</v>
      </c>
      <c r="G80" s="36">
        <f t="shared" ref="G80:I80" si="200">IF(G$7=0,0,G71/G$7*1000)</f>
        <v>0</v>
      </c>
      <c r="H80" s="36">
        <f t="shared" si="200"/>
        <v>0</v>
      </c>
      <c r="I80" s="36">
        <f t="shared" si="200"/>
        <v>0</v>
      </c>
      <c r="J80" s="36">
        <f t="shared" ref="J80" si="201">IF(SUM(G$7:I$7)=0,0,J71/SUM(G$7:I$7)*1000)</f>
        <v>0</v>
      </c>
      <c r="K80" s="36">
        <f t="shared" ref="K80:M80" si="202">IF(K$7=0,0,K71/K$7*1000)</f>
        <v>0</v>
      </c>
      <c r="L80" s="36">
        <f t="shared" si="202"/>
        <v>0</v>
      </c>
      <c r="M80" s="36">
        <f t="shared" si="202"/>
        <v>0</v>
      </c>
      <c r="N80" s="36">
        <f t="shared" ref="N80" si="203">IF(SUM(K$7:M$7)=0,0,N71/SUM(K$7:M$7)*1000)</f>
        <v>0</v>
      </c>
      <c r="O80" s="36">
        <f t="shared" ref="O80:Q80" si="204">IF(O$7=0,0,O71/O$7*1000)</f>
        <v>0</v>
      </c>
      <c r="P80" s="36">
        <f t="shared" si="204"/>
        <v>0</v>
      </c>
      <c r="Q80" s="36">
        <f t="shared" si="204"/>
        <v>0</v>
      </c>
      <c r="R80" s="36">
        <f t="shared" ref="R80" si="205">IF(SUM(O$7:Q$7)=0,0,R71/SUM(O$7:Q$7)*1000)</f>
        <v>0</v>
      </c>
      <c r="S80" s="36">
        <f>IF(SUMIF($C$4:$R$4,1,$C$7:$R$7)=0,0,S71/SUMIF($C$4:$R$4,1,$C$7:$R$7)*1000)</f>
        <v>0</v>
      </c>
    </row>
    <row r="81" spans="1:19" s="6" customFormat="1" ht="15.65" customHeight="1" x14ac:dyDescent="0.3">
      <c r="A81" s="309"/>
      <c r="B81" s="34" t="s">
        <v>69</v>
      </c>
      <c r="C81" s="37">
        <f t="shared" ref="C81" si="206">IF(C58=0,0,SUM(C72:C76)/C58)</f>
        <v>0</v>
      </c>
      <c r="D81" s="37">
        <f t="shared" ref="D81:R81" si="207">IF(D58=0,0,SUM(D72:D76)/D58)</f>
        <v>0</v>
      </c>
      <c r="E81" s="37">
        <f t="shared" si="207"/>
        <v>0</v>
      </c>
      <c r="F81" s="37">
        <f t="shared" si="207"/>
        <v>0</v>
      </c>
      <c r="G81" s="37">
        <f t="shared" si="207"/>
        <v>0</v>
      </c>
      <c r="H81" s="37">
        <f t="shared" si="207"/>
        <v>0</v>
      </c>
      <c r="I81" s="37">
        <f t="shared" si="207"/>
        <v>0</v>
      </c>
      <c r="J81" s="37">
        <f t="shared" si="207"/>
        <v>0</v>
      </c>
      <c r="K81" s="37">
        <f t="shared" si="207"/>
        <v>0</v>
      </c>
      <c r="L81" s="37">
        <f t="shared" si="207"/>
        <v>0</v>
      </c>
      <c r="M81" s="37">
        <f t="shared" si="207"/>
        <v>0</v>
      </c>
      <c r="N81" s="37">
        <f t="shared" si="207"/>
        <v>0</v>
      </c>
      <c r="O81" s="37">
        <f t="shared" si="207"/>
        <v>0</v>
      </c>
      <c r="P81" s="37">
        <f t="shared" si="207"/>
        <v>0</v>
      </c>
      <c r="Q81" s="37">
        <f t="shared" si="207"/>
        <v>0</v>
      </c>
      <c r="R81" s="37">
        <f t="shared" si="207"/>
        <v>0</v>
      </c>
      <c r="S81" s="37">
        <f t="shared" si="131"/>
        <v>0</v>
      </c>
    </row>
    <row r="82" spans="1:19" s="6" customFormat="1" ht="15.65" customHeight="1" thickBot="1" x14ac:dyDescent="0.35">
      <c r="A82" s="310"/>
      <c r="B82" s="38" t="s">
        <v>70</v>
      </c>
      <c r="C82" s="39">
        <f t="shared" ref="C82" si="208">IF(C$7=0,0,SUM(C72:C76)/C$7*1000)</f>
        <v>0</v>
      </c>
      <c r="D82" s="39">
        <f t="shared" ref="D82:E82" si="209">IF(D$7=0,0,SUM(D72:D76)/D$7*1000)</f>
        <v>0</v>
      </c>
      <c r="E82" s="39">
        <f t="shared" si="209"/>
        <v>0</v>
      </c>
      <c r="F82" s="39">
        <f t="shared" ref="F82" si="210">IF(SUM(C$7:E$7)=0,0,SUM(F72:F76)/SUM(C$7:E$7)*1000)</f>
        <v>0</v>
      </c>
      <c r="G82" s="39">
        <f t="shared" ref="G82:I82" si="211">IF(G$7=0,0,SUM(G72:G76)/G$7*1000)</f>
        <v>0</v>
      </c>
      <c r="H82" s="39">
        <f t="shared" si="211"/>
        <v>0</v>
      </c>
      <c r="I82" s="39">
        <f t="shared" si="211"/>
        <v>0</v>
      </c>
      <c r="J82" s="39">
        <f t="shared" ref="J82" si="212">IF(SUM(G$7:I$7)=0,0,SUM(J72:J76)/SUM(G$7:I$7)*1000)</f>
        <v>0</v>
      </c>
      <c r="K82" s="39">
        <f t="shared" ref="K82:M82" si="213">IF(K$7=0,0,SUM(K72:K76)/K$7*1000)</f>
        <v>0</v>
      </c>
      <c r="L82" s="39">
        <f t="shared" si="213"/>
        <v>0</v>
      </c>
      <c r="M82" s="39">
        <f t="shared" si="213"/>
        <v>0</v>
      </c>
      <c r="N82" s="39">
        <f t="shared" ref="N82" si="214">IF(SUM(K$7:M$7)=0,0,SUM(N72:N76)/SUM(K$7:M$7)*1000)</f>
        <v>0</v>
      </c>
      <c r="O82" s="39">
        <f t="shared" ref="O82:Q82" si="215">IF(O$7=0,0,SUM(O72:O76)/O$7*1000)</f>
        <v>0</v>
      </c>
      <c r="P82" s="39">
        <f t="shared" si="215"/>
        <v>0</v>
      </c>
      <c r="Q82" s="39">
        <f t="shared" si="215"/>
        <v>0</v>
      </c>
      <c r="R82" s="39">
        <f t="shared" ref="R82" si="216">IF(SUM(O$7:Q$7)=0,0,SUM(R72:R76)/SUM(O$7:Q$7)*1000)</f>
        <v>0</v>
      </c>
      <c r="S82" s="39">
        <f>IF(SUMIF($C$4:$R$4,1,$C$7:$R$7)=0,0,SUM(S72:S76)/SUMIF($C$4:$R$4,1,$C$7:$R$7)*1000)</f>
        <v>0</v>
      </c>
    </row>
    <row r="83" spans="1:19" s="6" customFormat="1" ht="15.65" customHeight="1" x14ac:dyDescent="0.3">
      <c r="A83" s="311" t="s">
        <v>132</v>
      </c>
      <c r="B83" s="17" t="s">
        <v>54</v>
      </c>
      <c r="C83" s="54">
        <f t="shared" ref="C83:E83" si="217">C84+C90</f>
        <v>0</v>
      </c>
      <c r="D83" s="54">
        <f t="shared" si="217"/>
        <v>0</v>
      </c>
      <c r="E83" s="54">
        <f t="shared" si="217"/>
        <v>0</v>
      </c>
      <c r="F83" s="54">
        <f t="shared" ref="F83:F102" si="218">SUM(C83:E83)</f>
        <v>0</v>
      </c>
      <c r="G83" s="54">
        <f t="shared" ref="G83:I83" si="219">G84+G90</f>
        <v>0</v>
      </c>
      <c r="H83" s="54">
        <f t="shared" si="219"/>
        <v>0</v>
      </c>
      <c r="I83" s="54">
        <f t="shared" si="219"/>
        <v>0</v>
      </c>
      <c r="J83" s="54">
        <f t="shared" ref="J83:J102" si="220">SUM(G83:I83)</f>
        <v>0</v>
      </c>
      <c r="K83" s="54">
        <f t="shared" ref="K83:M83" si="221">K84+K90</f>
        <v>0</v>
      </c>
      <c r="L83" s="54">
        <f t="shared" si="221"/>
        <v>0</v>
      </c>
      <c r="M83" s="54">
        <f t="shared" si="221"/>
        <v>0</v>
      </c>
      <c r="N83" s="54">
        <f t="shared" ref="N83:N102" si="222">SUM(K83:M83)</f>
        <v>0</v>
      </c>
      <c r="O83" s="54">
        <f t="shared" ref="O83:Q83" si="223">O84+O90</f>
        <v>0</v>
      </c>
      <c r="P83" s="54">
        <f t="shared" si="223"/>
        <v>0</v>
      </c>
      <c r="Q83" s="54">
        <f t="shared" si="223"/>
        <v>0</v>
      </c>
      <c r="R83" s="54">
        <f t="shared" ref="R83:R102" si="224">SUM(O83:Q83)</f>
        <v>0</v>
      </c>
      <c r="S83" s="56">
        <f>SUMIF($C$4:$R$4,1,$C83:$R83)</f>
        <v>0</v>
      </c>
    </row>
    <row r="84" spans="1:19" s="6" customFormat="1" ht="15.65" customHeight="1" x14ac:dyDescent="0.3">
      <c r="A84" s="309"/>
      <c r="B84" s="19" t="s">
        <v>55</v>
      </c>
      <c r="C84" s="55">
        <f t="shared" ref="C84:E84" si="225">SUM(C85:C89)</f>
        <v>0</v>
      </c>
      <c r="D84" s="55">
        <f t="shared" si="225"/>
        <v>0</v>
      </c>
      <c r="E84" s="55">
        <f t="shared" si="225"/>
        <v>0</v>
      </c>
      <c r="F84" s="53">
        <f t="shared" si="218"/>
        <v>0</v>
      </c>
      <c r="G84" s="55">
        <f t="shared" ref="G84:I84" si="226">SUM(G85:G89)</f>
        <v>0</v>
      </c>
      <c r="H84" s="55">
        <f t="shared" si="226"/>
        <v>0</v>
      </c>
      <c r="I84" s="55">
        <f t="shared" si="226"/>
        <v>0</v>
      </c>
      <c r="J84" s="53">
        <f t="shared" si="220"/>
        <v>0</v>
      </c>
      <c r="K84" s="55">
        <f t="shared" ref="K84:M84" si="227">SUM(K85:K89)</f>
        <v>0</v>
      </c>
      <c r="L84" s="55">
        <f t="shared" si="227"/>
        <v>0</v>
      </c>
      <c r="M84" s="55">
        <f t="shared" si="227"/>
        <v>0</v>
      </c>
      <c r="N84" s="53">
        <f t="shared" si="222"/>
        <v>0</v>
      </c>
      <c r="O84" s="55">
        <f t="shared" ref="O84:Q84" si="228">SUM(O85:O89)</f>
        <v>0</v>
      </c>
      <c r="P84" s="55">
        <f t="shared" si="228"/>
        <v>0</v>
      </c>
      <c r="Q84" s="55">
        <f t="shared" si="228"/>
        <v>0</v>
      </c>
      <c r="R84" s="53">
        <f t="shared" si="224"/>
        <v>0</v>
      </c>
      <c r="S84" s="57">
        <f t="shared" si="76"/>
        <v>0</v>
      </c>
    </row>
    <row r="85" spans="1:19" s="6" customFormat="1" ht="15.65" customHeight="1" x14ac:dyDescent="0.3">
      <c r="A85" s="309"/>
      <c r="B85" s="21" t="s">
        <v>56</v>
      </c>
      <c r="C85" s="49"/>
      <c r="D85" s="49"/>
      <c r="E85" s="49"/>
      <c r="F85" s="52">
        <f t="shared" si="218"/>
        <v>0</v>
      </c>
      <c r="G85" s="49"/>
      <c r="H85" s="49"/>
      <c r="I85" s="49"/>
      <c r="J85" s="52">
        <f t="shared" si="220"/>
        <v>0</v>
      </c>
      <c r="K85" s="49"/>
      <c r="L85" s="49"/>
      <c r="M85" s="49"/>
      <c r="N85" s="52">
        <f t="shared" si="222"/>
        <v>0</v>
      </c>
      <c r="O85" s="49"/>
      <c r="P85" s="49"/>
      <c r="Q85" s="49"/>
      <c r="R85" s="52">
        <f t="shared" si="224"/>
        <v>0</v>
      </c>
      <c r="S85" s="58">
        <f t="shared" si="76"/>
        <v>0</v>
      </c>
    </row>
    <row r="86" spans="1:19" s="6" customFormat="1" ht="15.65" customHeight="1" x14ac:dyDescent="0.3">
      <c r="A86" s="309"/>
      <c r="B86" s="22" t="s">
        <v>57</v>
      </c>
      <c r="C86" s="50"/>
      <c r="D86" s="50"/>
      <c r="E86" s="50"/>
      <c r="F86" s="53">
        <f t="shared" si="218"/>
        <v>0</v>
      </c>
      <c r="G86" s="50"/>
      <c r="H86" s="50"/>
      <c r="I86" s="50"/>
      <c r="J86" s="53">
        <f t="shared" si="220"/>
        <v>0</v>
      </c>
      <c r="K86" s="50"/>
      <c r="L86" s="50"/>
      <c r="M86" s="50"/>
      <c r="N86" s="53">
        <f t="shared" si="222"/>
        <v>0</v>
      </c>
      <c r="O86" s="50"/>
      <c r="P86" s="50"/>
      <c r="Q86" s="50"/>
      <c r="R86" s="53">
        <f t="shared" si="224"/>
        <v>0</v>
      </c>
      <c r="S86" s="59">
        <f t="shared" si="76"/>
        <v>0</v>
      </c>
    </row>
    <row r="87" spans="1:19" s="6" customFormat="1" ht="15.65" customHeight="1" x14ac:dyDescent="0.3">
      <c r="A87" s="309"/>
      <c r="B87" s="22" t="s">
        <v>58</v>
      </c>
      <c r="C87" s="50"/>
      <c r="D87" s="50"/>
      <c r="E87" s="50"/>
      <c r="F87" s="53">
        <f t="shared" si="218"/>
        <v>0</v>
      </c>
      <c r="G87" s="50"/>
      <c r="H87" s="50"/>
      <c r="I87" s="50"/>
      <c r="J87" s="53">
        <f t="shared" si="220"/>
        <v>0</v>
      </c>
      <c r="K87" s="50"/>
      <c r="L87" s="50"/>
      <c r="M87" s="50"/>
      <c r="N87" s="53">
        <f t="shared" si="222"/>
        <v>0</v>
      </c>
      <c r="O87" s="50"/>
      <c r="P87" s="50"/>
      <c r="Q87" s="50"/>
      <c r="R87" s="53">
        <f t="shared" si="224"/>
        <v>0</v>
      </c>
      <c r="S87" s="59">
        <f t="shared" si="76"/>
        <v>0</v>
      </c>
    </row>
    <row r="88" spans="1:19" s="6" customFormat="1" ht="15.65" customHeight="1" x14ac:dyDescent="0.3">
      <c r="A88" s="309"/>
      <c r="B88" s="22" t="s">
        <v>59</v>
      </c>
      <c r="C88" s="50"/>
      <c r="D88" s="50"/>
      <c r="E88" s="50"/>
      <c r="F88" s="53">
        <f t="shared" si="218"/>
        <v>0</v>
      </c>
      <c r="G88" s="50"/>
      <c r="H88" s="50"/>
      <c r="I88" s="50"/>
      <c r="J88" s="53">
        <f t="shared" si="220"/>
        <v>0</v>
      </c>
      <c r="K88" s="50"/>
      <c r="L88" s="50"/>
      <c r="M88" s="50"/>
      <c r="N88" s="53">
        <f t="shared" si="222"/>
        <v>0</v>
      </c>
      <c r="O88" s="50"/>
      <c r="P88" s="50"/>
      <c r="Q88" s="50"/>
      <c r="R88" s="53">
        <f t="shared" si="224"/>
        <v>0</v>
      </c>
      <c r="S88" s="59">
        <f t="shared" si="76"/>
        <v>0</v>
      </c>
    </row>
    <row r="89" spans="1:19" s="6" customFormat="1" ht="15.65" customHeight="1" x14ac:dyDescent="0.3">
      <c r="A89" s="309"/>
      <c r="B89" s="23" t="s">
        <v>148</v>
      </c>
      <c r="C89" s="51"/>
      <c r="D89" s="51"/>
      <c r="E89" s="51"/>
      <c r="F89" s="54">
        <f t="shared" si="218"/>
        <v>0</v>
      </c>
      <c r="G89" s="51"/>
      <c r="H89" s="51"/>
      <c r="I89" s="51"/>
      <c r="J89" s="54">
        <f t="shared" si="220"/>
        <v>0</v>
      </c>
      <c r="K89" s="51"/>
      <c r="L89" s="51"/>
      <c r="M89" s="51"/>
      <c r="N89" s="54">
        <f t="shared" si="222"/>
        <v>0</v>
      </c>
      <c r="O89" s="51"/>
      <c r="P89" s="51"/>
      <c r="Q89" s="51"/>
      <c r="R89" s="54">
        <f t="shared" si="224"/>
        <v>0</v>
      </c>
      <c r="S89" s="83">
        <f t="shared" si="76"/>
        <v>0</v>
      </c>
    </row>
    <row r="90" spans="1:19" s="6" customFormat="1" ht="15.65" customHeight="1" x14ac:dyDescent="0.3">
      <c r="A90" s="309"/>
      <c r="B90" s="19" t="s">
        <v>60</v>
      </c>
      <c r="C90" s="55">
        <f t="shared" ref="C90" si="229">SUM(C91:C95)</f>
        <v>0</v>
      </c>
      <c r="D90" s="55">
        <f t="shared" ref="D90:E90" si="230">SUM(D91:D95)</f>
        <v>0</v>
      </c>
      <c r="E90" s="55">
        <f t="shared" si="230"/>
        <v>0</v>
      </c>
      <c r="F90" s="53">
        <f t="shared" si="218"/>
        <v>0</v>
      </c>
      <c r="G90" s="55">
        <f t="shared" ref="G90" si="231">SUM(G91:G95)</f>
        <v>0</v>
      </c>
      <c r="H90" s="55">
        <f t="shared" ref="H90:I90" si="232">SUM(H91:H95)</f>
        <v>0</v>
      </c>
      <c r="I90" s="55">
        <f t="shared" si="232"/>
        <v>0</v>
      </c>
      <c r="J90" s="53">
        <f t="shared" si="220"/>
        <v>0</v>
      </c>
      <c r="K90" s="55">
        <f t="shared" ref="K90" si="233">SUM(K91:K95)</f>
        <v>0</v>
      </c>
      <c r="L90" s="55">
        <f t="shared" ref="L90:M90" si="234">SUM(L91:L95)</f>
        <v>0</v>
      </c>
      <c r="M90" s="55">
        <f t="shared" si="234"/>
        <v>0</v>
      </c>
      <c r="N90" s="53">
        <f t="shared" si="222"/>
        <v>0</v>
      </c>
      <c r="O90" s="55">
        <f t="shared" ref="O90" si="235">SUM(O91:O95)</f>
        <v>0</v>
      </c>
      <c r="P90" s="55">
        <f t="shared" ref="P90:Q90" si="236">SUM(P91:P95)</f>
        <v>0</v>
      </c>
      <c r="Q90" s="55">
        <f t="shared" si="236"/>
        <v>0</v>
      </c>
      <c r="R90" s="53">
        <f t="shared" si="224"/>
        <v>0</v>
      </c>
      <c r="S90" s="57">
        <f t="shared" si="76"/>
        <v>0</v>
      </c>
    </row>
    <row r="91" spans="1:19" s="6" customFormat="1" ht="15.65" customHeight="1" x14ac:dyDescent="0.3">
      <c r="A91" s="309"/>
      <c r="B91" s="24" t="s">
        <v>56</v>
      </c>
      <c r="C91" s="49"/>
      <c r="D91" s="49"/>
      <c r="E91" s="49"/>
      <c r="F91" s="52">
        <f t="shared" si="218"/>
        <v>0</v>
      </c>
      <c r="G91" s="49"/>
      <c r="H91" s="49"/>
      <c r="I91" s="49"/>
      <c r="J91" s="52">
        <f t="shared" si="220"/>
        <v>0</v>
      </c>
      <c r="K91" s="49"/>
      <c r="L91" s="49"/>
      <c r="M91" s="49"/>
      <c r="N91" s="52">
        <f t="shared" si="222"/>
        <v>0</v>
      </c>
      <c r="O91" s="49"/>
      <c r="P91" s="49"/>
      <c r="Q91" s="49"/>
      <c r="R91" s="52">
        <f t="shared" si="224"/>
        <v>0</v>
      </c>
      <c r="S91" s="58">
        <f t="shared" si="76"/>
        <v>0</v>
      </c>
    </row>
    <row r="92" spans="1:19" s="6" customFormat="1" ht="15.65" customHeight="1" x14ac:dyDescent="0.3">
      <c r="A92" s="309"/>
      <c r="B92" s="25" t="s">
        <v>61</v>
      </c>
      <c r="C92" s="50"/>
      <c r="D92" s="50"/>
      <c r="E92" s="50"/>
      <c r="F92" s="53">
        <f t="shared" si="218"/>
        <v>0</v>
      </c>
      <c r="G92" s="50"/>
      <c r="H92" s="50"/>
      <c r="I92" s="50"/>
      <c r="J92" s="53">
        <f t="shared" si="220"/>
        <v>0</v>
      </c>
      <c r="K92" s="50"/>
      <c r="L92" s="50"/>
      <c r="M92" s="50"/>
      <c r="N92" s="53">
        <f t="shared" si="222"/>
        <v>0</v>
      </c>
      <c r="O92" s="50"/>
      <c r="P92" s="50"/>
      <c r="Q92" s="50"/>
      <c r="R92" s="53">
        <f t="shared" si="224"/>
        <v>0</v>
      </c>
      <c r="S92" s="59">
        <f t="shared" si="76"/>
        <v>0</v>
      </c>
    </row>
    <row r="93" spans="1:19" s="6" customFormat="1" ht="15.65" customHeight="1" x14ac:dyDescent="0.3">
      <c r="A93" s="309"/>
      <c r="B93" s="25" t="s">
        <v>58</v>
      </c>
      <c r="C93" s="50"/>
      <c r="D93" s="50"/>
      <c r="E93" s="50"/>
      <c r="F93" s="53">
        <f t="shared" si="218"/>
        <v>0</v>
      </c>
      <c r="G93" s="50"/>
      <c r="H93" s="50"/>
      <c r="I93" s="50"/>
      <c r="J93" s="53">
        <f t="shared" si="220"/>
        <v>0</v>
      </c>
      <c r="K93" s="50"/>
      <c r="L93" s="50"/>
      <c r="M93" s="50"/>
      <c r="N93" s="53">
        <f t="shared" si="222"/>
        <v>0</v>
      </c>
      <c r="O93" s="50"/>
      <c r="P93" s="50"/>
      <c r="Q93" s="50"/>
      <c r="R93" s="53">
        <f t="shared" si="224"/>
        <v>0</v>
      </c>
      <c r="S93" s="59">
        <f t="shared" si="76"/>
        <v>0</v>
      </c>
    </row>
    <row r="94" spans="1:19" s="6" customFormat="1" ht="15.65" customHeight="1" x14ac:dyDescent="0.3">
      <c r="A94" s="309"/>
      <c r="B94" s="25" t="s">
        <v>62</v>
      </c>
      <c r="C94" s="50"/>
      <c r="D94" s="50"/>
      <c r="E94" s="50"/>
      <c r="F94" s="53">
        <f t="shared" si="218"/>
        <v>0</v>
      </c>
      <c r="G94" s="50"/>
      <c r="H94" s="50"/>
      <c r="I94" s="50"/>
      <c r="J94" s="53">
        <f t="shared" si="220"/>
        <v>0</v>
      </c>
      <c r="K94" s="50"/>
      <c r="L94" s="50"/>
      <c r="M94" s="50"/>
      <c r="N94" s="53">
        <f t="shared" si="222"/>
        <v>0</v>
      </c>
      <c r="O94" s="50"/>
      <c r="P94" s="50"/>
      <c r="Q94" s="50"/>
      <c r="R94" s="53">
        <f t="shared" si="224"/>
        <v>0</v>
      </c>
      <c r="S94" s="59">
        <f t="shared" si="76"/>
        <v>0</v>
      </c>
    </row>
    <row r="95" spans="1:19" s="6" customFormat="1" ht="15.65" customHeight="1" x14ac:dyDescent="0.3">
      <c r="A95" s="309"/>
      <c r="B95" s="23" t="s">
        <v>148</v>
      </c>
      <c r="C95" s="51"/>
      <c r="D95" s="51"/>
      <c r="E95" s="51"/>
      <c r="F95" s="54">
        <f t="shared" si="218"/>
        <v>0</v>
      </c>
      <c r="G95" s="51"/>
      <c r="H95" s="51"/>
      <c r="I95" s="51"/>
      <c r="J95" s="54">
        <f t="shared" si="220"/>
        <v>0</v>
      </c>
      <c r="K95" s="51"/>
      <c r="L95" s="51"/>
      <c r="M95" s="51"/>
      <c r="N95" s="54">
        <f t="shared" si="222"/>
        <v>0</v>
      </c>
      <c r="O95" s="51"/>
      <c r="P95" s="51"/>
      <c r="Q95" s="51"/>
      <c r="R95" s="54">
        <f t="shared" si="224"/>
        <v>0</v>
      </c>
      <c r="S95" s="83">
        <f t="shared" si="76"/>
        <v>0</v>
      </c>
    </row>
    <row r="96" spans="1:19" s="6" customFormat="1" ht="15.65" customHeight="1" x14ac:dyDescent="0.3">
      <c r="A96" s="309"/>
      <c r="B96" s="13" t="s">
        <v>43</v>
      </c>
      <c r="C96" s="60">
        <f t="shared" ref="C96:E96" si="237">C85+C91</f>
        <v>0</v>
      </c>
      <c r="D96" s="60">
        <f t="shared" si="237"/>
        <v>0</v>
      </c>
      <c r="E96" s="61">
        <f t="shared" si="237"/>
        <v>0</v>
      </c>
      <c r="F96" s="60">
        <f t="shared" si="218"/>
        <v>0</v>
      </c>
      <c r="G96" s="60">
        <f t="shared" ref="G96:I96" si="238">G85+G91</f>
        <v>0</v>
      </c>
      <c r="H96" s="60">
        <f t="shared" si="238"/>
        <v>0</v>
      </c>
      <c r="I96" s="61">
        <f t="shared" si="238"/>
        <v>0</v>
      </c>
      <c r="J96" s="60">
        <f t="shared" si="220"/>
        <v>0</v>
      </c>
      <c r="K96" s="60">
        <f t="shared" ref="K96:M96" si="239">K85+K91</f>
        <v>0</v>
      </c>
      <c r="L96" s="60">
        <f t="shared" si="239"/>
        <v>0</v>
      </c>
      <c r="M96" s="61">
        <f t="shared" si="239"/>
        <v>0</v>
      </c>
      <c r="N96" s="60">
        <f t="shared" si="222"/>
        <v>0</v>
      </c>
      <c r="O96" s="60">
        <f t="shared" ref="O96:Q96" si="240">O85+O91</f>
        <v>0</v>
      </c>
      <c r="P96" s="60">
        <f t="shared" si="240"/>
        <v>0</v>
      </c>
      <c r="Q96" s="61">
        <f t="shared" si="240"/>
        <v>0</v>
      </c>
      <c r="R96" s="60">
        <f t="shared" si="224"/>
        <v>0</v>
      </c>
      <c r="S96" s="62">
        <f t="shared" si="76"/>
        <v>0</v>
      </c>
    </row>
    <row r="97" spans="1:19" s="6" customFormat="1" ht="15.65" customHeight="1" x14ac:dyDescent="0.3">
      <c r="A97" s="309"/>
      <c r="B97" s="13" t="s">
        <v>44</v>
      </c>
      <c r="C97" s="63">
        <f t="shared" ref="C97:E97" si="241">C86</f>
        <v>0</v>
      </c>
      <c r="D97" s="63">
        <f t="shared" si="241"/>
        <v>0</v>
      </c>
      <c r="E97" s="64">
        <f t="shared" si="241"/>
        <v>0</v>
      </c>
      <c r="F97" s="63">
        <f t="shared" si="218"/>
        <v>0</v>
      </c>
      <c r="G97" s="63">
        <f t="shared" ref="G97:I97" si="242">G86</f>
        <v>0</v>
      </c>
      <c r="H97" s="63">
        <f t="shared" si="242"/>
        <v>0</v>
      </c>
      <c r="I97" s="64">
        <f t="shared" si="242"/>
        <v>0</v>
      </c>
      <c r="J97" s="63">
        <f t="shared" si="220"/>
        <v>0</v>
      </c>
      <c r="K97" s="63">
        <f t="shared" ref="K97:M97" si="243">K86</f>
        <v>0</v>
      </c>
      <c r="L97" s="63">
        <f t="shared" si="243"/>
        <v>0</v>
      </c>
      <c r="M97" s="64">
        <f t="shared" si="243"/>
        <v>0</v>
      </c>
      <c r="N97" s="63">
        <f t="shared" si="222"/>
        <v>0</v>
      </c>
      <c r="O97" s="63">
        <f t="shared" ref="O97:Q97" si="244">O86</f>
        <v>0</v>
      </c>
      <c r="P97" s="63">
        <f t="shared" si="244"/>
        <v>0</v>
      </c>
      <c r="Q97" s="64">
        <f t="shared" si="244"/>
        <v>0</v>
      </c>
      <c r="R97" s="63">
        <f t="shared" si="224"/>
        <v>0</v>
      </c>
      <c r="S97" s="65">
        <f t="shared" si="76"/>
        <v>0</v>
      </c>
    </row>
    <row r="98" spans="1:19" s="6" customFormat="1" ht="15.65" customHeight="1" x14ac:dyDescent="0.3">
      <c r="A98" s="309"/>
      <c r="B98" s="13" t="s">
        <v>45</v>
      </c>
      <c r="C98" s="63">
        <f t="shared" ref="C98:E98" si="245">C87+C93</f>
        <v>0</v>
      </c>
      <c r="D98" s="63">
        <f t="shared" si="245"/>
        <v>0</v>
      </c>
      <c r="E98" s="64">
        <f t="shared" si="245"/>
        <v>0</v>
      </c>
      <c r="F98" s="63">
        <f t="shared" si="218"/>
        <v>0</v>
      </c>
      <c r="G98" s="63">
        <f t="shared" ref="G98:I98" si="246">G87+G93</f>
        <v>0</v>
      </c>
      <c r="H98" s="63">
        <f t="shared" si="246"/>
        <v>0</v>
      </c>
      <c r="I98" s="64">
        <f t="shared" si="246"/>
        <v>0</v>
      </c>
      <c r="J98" s="63">
        <f t="shared" si="220"/>
        <v>0</v>
      </c>
      <c r="K98" s="63">
        <f t="shared" ref="K98:M98" si="247">K87+K93</f>
        <v>0</v>
      </c>
      <c r="L98" s="63">
        <f t="shared" si="247"/>
        <v>0</v>
      </c>
      <c r="M98" s="64">
        <f t="shared" si="247"/>
        <v>0</v>
      </c>
      <c r="N98" s="63">
        <f t="shared" si="222"/>
        <v>0</v>
      </c>
      <c r="O98" s="63">
        <f t="shared" ref="O98:Q98" si="248">O87+O93</f>
        <v>0</v>
      </c>
      <c r="P98" s="63">
        <f t="shared" si="248"/>
        <v>0</v>
      </c>
      <c r="Q98" s="64">
        <f t="shared" si="248"/>
        <v>0</v>
      </c>
      <c r="R98" s="63">
        <f t="shared" si="224"/>
        <v>0</v>
      </c>
      <c r="S98" s="65">
        <f t="shared" ref="S98:S161" si="249">SUMIF($C$4:$R$4,1,$C98:$R98)</f>
        <v>0</v>
      </c>
    </row>
    <row r="99" spans="1:19" s="6" customFormat="1" ht="15.65" customHeight="1" x14ac:dyDescent="0.3">
      <c r="A99" s="309"/>
      <c r="B99" s="13" t="s">
        <v>63</v>
      </c>
      <c r="C99" s="63">
        <f t="shared" ref="C99:E99" si="250">C88</f>
        <v>0</v>
      </c>
      <c r="D99" s="63">
        <f t="shared" si="250"/>
        <v>0</v>
      </c>
      <c r="E99" s="64">
        <f t="shared" si="250"/>
        <v>0</v>
      </c>
      <c r="F99" s="63">
        <f t="shared" si="218"/>
        <v>0</v>
      </c>
      <c r="G99" s="63">
        <f t="shared" ref="G99:I99" si="251">G88</f>
        <v>0</v>
      </c>
      <c r="H99" s="63">
        <f t="shared" si="251"/>
        <v>0</v>
      </c>
      <c r="I99" s="64">
        <f t="shared" si="251"/>
        <v>0</v>
      </c>
      <c r="J99" s="63">
        <f t="shared" si="220"/>
        <v>0</v>
      </c>
      <c r="K99" s="63">
        <f t="shared" ref="K99:M99" si="252">K88</f>
        <v>0</v>
      </c>
      <c r="L99" s="63">
        <f t="shared" si="252"/>
        <v>0</v>
      </c>
      <c r="M99" s="64">
        <f t="shared" si="252"/>
        <v>0</v>
      </c>
      <c r="N99" s="63">
        <f t="shared" si="222"/>
        <v>0</v>
      </c>
      <c r="O99" s="63">
        <f t="shared" ref="O99:Q99" si="253">O88</f>
        <v>0</v>
      </c>
      <c r="P99" s="63">
        <f t="shared" si="253"/>
        <v>0</v>
      </c>
      <c r="Q99" s="64">
        <f t="shared" si="253"/>
        <v>0</v>
      </c>
      <c r="R99" s="63">
        <f t="shared" si="224"/>
        <v>0</v>
      </c>
      <c r="S99" s="65">
        <f t="shared" si="249"/>
        <v>0</v>
      </c>
    </row>
    <row r="100" spans="1:19" s="6" customFormat="1" ht="15.65" customHeight="1" x14ac:dyDescent="0.3">
      <c r="A100" s="309"/>
      <c r="B100" s="13" t="s">
        <v>64</v>
      </c>
      <c r="C100" s="63">
        <f t="shared" ref="C100:E100" si="254">C94</f>
        <v>0</v>
      </c>
      <c r="D100" s="63">
        <f t="shared" si="254"/>
        <v>0</v>
      </c>
      <c r="E100" s="64">
        <f t="shared" si="254"/>
        <v>0</v>
      </c>
      <c r="F100" s="63">
        <f t="shared" si="218"/>
        <v>0</v>
      </c>
      <c r="G100" s="63">
        <f t="shared" ref="G100:I100" si="255">G94</f>
        <v>0</v>
      </c>
      <c r="H100" s="63">
        <f t="shared" si="255"/>
        <v>0</v>
      </c>
      <c r="I100" s="64">
        <f t="shared" si="255"/>
        <v>0</v>
      </c>
      <c r="J100" s="63">
        <f t="shared" si="220"/>
        <v>0</v>
      </c>
      <c r="K100" s="63">
        <f t="shared" ref="K100:M100" si="256">K94</f>
        <v>0</v>
      </c>
      <c r="L100" s="63">
        <f t="shared" si="256"/>
        <v>0</v>
      </c>
      <c r="M100" s="64">
        <f t="shared" si="256"/>
        <v>0</v>
      </c>
      <c r="N100" s="63">
        <f t="shared" si="222"/>
        <v>0</v>
      </c>
      <c r="O100" s="63">
        <f t="shared" ref="O100:Q100" si="257">O94</f>
        <v>0</v>
      </c>
      <c r="P100" s="63">
        <f t="shared" si="257"/>
        <v>0</v>
      </c>
      <c r="Q100" s="64">
        <f t="shared" si="257"/>
        <v>0</v>
      </c>
      <c r="R100" s="63">
        <f t="shared" si="224"/>
        <v>0</v>
      </c>
      <c r="S100" s="65">
        <f t="shared" si="249"/>
        <v>0</v>
      </c>
    </row>
    <row r="101" spans="1:19" s="6" customFormat="1" ht="15.65" customHeight="1" x14ac:dyDescent="0.3">
      <c r="A101" s="309"/>
      <c r="B101" s="13" t="s">
        <v>65</v>
      </c>
      <c r="C101" s="63">
        <f t="shared" ref="C101:E101" si="258">C92</f>
        <v>0</v>
      </c>
      <c r="D101" s="63">
        <f t="shared" si="258"/>
        <v>0</v>
      </c>
      <c r="E101" s="64">
        <f t="shared" si="258"/>
        <v>0</v>
      </c>
      <c r="F101" s="63">
        <f t="shared" si="218"/>
        <v>0</v>
      </c>
      <c r="G101" s="63">
        <f t="shared" ref="G101:I101" si="259">G92</f>
        <v>0</v>
      </c>
      <c r="H101" s="63">
        <f t="shared" si="259"/>
        <v>0</v>
      </c>
      <c r="I101" s="64">
        <f t="shared" si="259"/>
        <v>0</v>
      </c>
      <c r="J101" s="63">
        <f t="shared" si="220"/>
        <v>0</v>
      </c>
      <c r="K101" s="63">
        <f t="shared" ref="K101:M101" si="260">K92</f>
        <v>0</v>
      </c>
      <c r="L101" s="63">
        <f t="shared" si="260"/>
        <v>0</v>
      </c>
      <c r="M101" s="64">
        <f t="shared" si="260"/>
        <v>0</v>
      </c>
      <c r="N101" s="63">
        <f t="shared" si="222"/>
        <v>0</v>
      </c>
      <c r="O101" s="63">
        <f t="shared" ref="O101:Q101" si="261">O92</f>
        <v>0</v>
      </c>
      <c r="P101" s="63">
        <f t="shared" si="261"/>
        <v>0</v>
      </c>
      <c r="Q101" s="64">
        <f t="shared" si="261"/>
        <v>0</v>
      </c>
      <c r="R101" s="63">
        <f t="shared" si="224"/>
        <v>0</v>
      </c>
      <c r="S101" s="65">
        <f t="shared" si="249"/>
        <v>0</v>
      </c>
    </row>
    <row r="102" spans="1:19" s="6" customFormat="1" ht="15.65" customHeight="1" x14ac:dyDescent="0.3">
      <c r="A102" s="309"/>
      <c r="B102" s="30" t="s">
        <v>149</v>
      </c>
      <c r="C102" s="31">
        <f t="shared" ref="C102:E102" si="262">C89+C95</f>
        <v>0</v>
      </c>
      <c r="D102" s="31">
        <f t="shared" si="262"/>
        <v>0</v>
      </c>
      <c r="E102" s="32">
        <f t="shared" si="262"/>
        <v>0</v>
      </c>
      <c r="F102" s="32">
        <f t="shared" si="218"/>
        <v>0</v>
      </c>
      <c r="G102" s="31">
        <f t="shared" ref="G102:I102" si="263">G89+G95</f>
        <v>0</v>
      </c>
      <c r="H102" s="31">
        <f t="shared" si="263"/>
        <v>0</v>
      </c>
      <c r="I102" s="32">
        <f t="shared" si="263"/>
        <v>0</v>
      </c>
      <c r="J102" s="32">
        <f t="shared" si="220"/>
        <v>0</v>
      </c>
      <c r="K102" s="31">
        <f t="shared" ref="K102:M102" si="264">K89+K95</f>
        <v>0</v>
      </c>
      <c r="L102" s="31">
        <f t="shared" si="264"/>
        <v>0</v>
      </c>
      <c r="M102" s="32">
        <f t="shared" si="264"/>
        <v>0</v>
      </c>
      <c r="N102" s="32">
        <f t="shared" si="222"/>
        <v>0</v>
      </c>
      <c r="O102" s="31">
        <f t="shared" ref="O102:Q102" si="265">O89+O95</f>
        <v>0</v>
      </c>
      <c r="P102" s="31">
        <f t="shared" si="265"/>
        <v>0</v>
      </c>
      <c r="Q102" s="32">
        <f t="shared" si="265"/>
        <v>0</v>
      </c>
      <c r="R102" s="32">
        <f t="shared" si="224"/>
        <v>0</v>
      </c>
      <c r="S102" s="33">
        <f t="shared" si="249"/>
        <v>0</v>
      </c>
    </row>
    <row r="103" spans="1:19" s="6" customFormat="1" ht="15.65" customHeight="1" x14ac:dyDescent="0.3">
      <c r="A103" s="309"/>
      <c r="B103" s="34" t="s">
        <v>66</v>
      </c>
      <c r="C103" s="35">
        <f t="shared" ref="C103:E103" si="266">IF(C$7=0,0,C83/C$7*1000)</f>
        <v>0</v>
      </c>
      <c r="D103" s="35">
        <f t="shared" si="266"/>
        <v>0</v>
      </c>
      <c r="E103" s="35">
        <f t="shared" si="266"/>
        <v>0</v>
      </c>
      <c r="F103" s="36">
        <f t="shared" ref="F103" si="267">IF(SUM(C$7:E$7)=0,0,F83/SUM(C$7:E$7)*1000)</f>
        <v>0</v>
      </c>
      <c r="G103" s="35">
        <f t="shared" ref="G103:I103" si="268">IF(G$7=0,0,G83/G$7*1000)</f>
        <v>0</v>
      </c>
      <c r="H103" s="35">
        <f t="shared" si="268"/>
        <v>0</v>
      </c>
      <c r="I103" s="35">
        <f t="shared" si="268"/>
        <v>0</v>
      </c>
      <c r="J103" s="36">
        <f t="shared" ref="J103" si="269">IF(SUM(G$7:I$7)=0,0,J83/SUM(G$7:I$7)*1000)</f>
        <v>0</v>
      </c>
      <c r="K103" s="35">
        <f t="shared" ref="K103:M103" si="270">IF(K$7=0,0,K83/K$7*1000)</f>
        <v>0</v>
      </c>
      <c r="L103" s="35">
        <f t="shared" si="270"/>
        <v>0</v>
      </c>
      <c r="M103" s="35">
        <f t="shared" si="270"/>
        <v>0</v>
      </c>
      <c r="N103" s="36">
        <f t="shared" ref="N103" si="271">IF(SUM(K$7:M$7)=0,0,N83/SUM(K$7:M$7)*1000)</f>
        <v>0</v>
      </c>
      <c r="O103" s="35">
        <f t="shared" ref="O103:Q103" si="272">IF(O$7=0,0,O83/O$7*1000)</f>
        <v>0</v>
      </c>
      <c r="P103" s="35">
        <f t="shared" si="272"/>
        <v>0</v>
      </c>
      <c r="Q103" s="35">
        <f t="shared" si="272"/>
        <v>0</v>
      </c>
      <c r="R103" s="36">
        <f t="shared" ref="R103" si="273">IF(SUM(O$7:Q$7)=0,0,R83/SUM(O$7:Q$7)*1000)</f>
        <v>0</v>
      </c>
      <c r="S103" s="36">
        <f>IF(SUMIF($C$4:$R$4,1,$C$7:$R$7)=0,0,S83/SUMIF($C$4:$R$4,1,$C$7:$R$7)*1000)</f>
        <v>0</v>
      </c>
    </row>
    <row r="104" spans="1:19" s="6" customFormat="1" ht="15.65" customHeight="1" x14ac:dyDescent="0.3">
      <c r="A104" s="309"/>
      <c r="B104" s="34" t="s">
        <v>67</v>
      </c>
      <c r="C104" s="37">
        <f t="shared" ref="C104:S129" si="274">IF(C83=0,0,C96/C83)</f>
        <v>0</v>
      </c>
      <c r="D104" s="37">
        <f t="shared" si="274"/>
        <v>0</v>
      </c>
      <c r="E104" s="37">
        <f t="shared" si="274"/>
        <v>0</v>
      </c>
      <c r="F104" s="37">
        <f t="shared" si="274"/>
        <v>0</v>
      </c>
      <c r="G104" s="37">
        <f t="shared" si="274"/>
        <v>0</v>
      </c>
      <c r="H104" s="37">
        <f t="shared" si="274"/>
        <v>0</v>
      </c>
      <c r="I104" s="37">
        <f t="shared" si="274"/>
        <v>0</v>
      </c>
      <c r="J104" s="37">
        <f t="shared" si="274"/>
        <v>0</v>
      </c>
      <c r="K104" s="37">
        <f t="shared" si="274"/>
        <v>0</v>
      </c>
      <c r="L104" s="37">
        <f t="shared" si="274"/>
        <v>0</v>
      </c>
      <c r="M104" s="37">
        <f t="shared" si="274"/>
        <v>0</v>
      </c>
      <c r="N104" s="37">
        <f t="shared" si="274"/>
        <v>0</v>
      </c>
      <c r="O104" s="37">
        <f t="shared" si="274"/>
        <v>0</v>
      </c>
      <c r="P104" s="37">
        <f t="shared" si="274"/>
        <v>0</v>
      </c>
      <c r="Q104" s="37">
        <f t="shared" si="274"/>
        <v>0</v>
      </c>
      <c r="R104" s="37">
        <f t="shared" si="274"/>
        <v>0</v>
      </c>
      <c r="S104" s="37">
        <f t="shared" si="274"/>
        <v>0</v>
      </c>
    </row>
    <row r="105" spans="1:19" s="6" customFormat="1" ht="15.65" customHeight="1" x14ac:dyDescent="0.3">
      <c r="A105" s="309"/>
      <c r="B105" s="34" t="s">
        <v>68</v>
      </c>
      <c r="C105" s="36">
        <f t="shared" ref="C105:E105" si="275">IF(C$7=0,0,C96/C$7*1000)</f>
        <v>0</v>
      </c>
      <c r="D105" s="36">
        <f t="shared" si="275"/>
        <v>0</v>
      </c>
      <c r="E105" s="36">
        <f t="shared" si="275"/>
        <v>0</v>
      </c>
      <c r="F105" s="36">
        <f t="shared" ref="F105" si="276">IF(SUM(C$7:E$7)=0,0,F96/SUM(C$7:E$7)*1000)</f>
        <v>0</v>
      </c>
      <c r="G105" s="36">
        <f t="shared" ref="G105:I105" si="277">IF(G$7=0,0,G96/G$7*1000)</f>
        <v>0</v>
      </c>
      <c r="H105" s="36">
        <f t="shared" si="277"/>
        <v>0</v>
      </c>
      <c r="I105" s="36">
        <f t="shared" si="277"/>
        <v>0</v>
      </c>
      <c r="J105" s="36">
        <f t="shared" ref="J105" si="278">IF(SUM(G$7:I$7)=0,0,J96/SUM(G$7:I$7)*1000)</f>
        <v>0</v>
      </c>
      <c r="K105" s="36">
        <f t="shared" ref="K105:M105" si="279">IF(K$7=0,0,K96/K$7*1000)</f>
        <v>0</v>
      </c>
      <c r="L105" s="36">
        <f t="shared" si="279"/>
        <v>0</v>
      </c>
      <c r="M105" s="36">
        <f t="shared" si="279"/>
        <v>0</v>
      </c>
      <c r="N105" s="36">
        <f t="shared" ref="N105" si="280">IF(SUM(K$7:M$7)=0,0,N96/SUM(K$7:M$7)*1000)</f>
        <v>0</v>
      </c>
      <c r="O105" s="36">
        <f t="shared" ref="O105:Q105" si="281">IF(O$7=0,0,O96/O$7*1000)</f>
        <v>0</v>
      </c>
      <c r="P105" s="36">
        <f t="shared" si="281"/>
        <v>0</v>
      </c>
      <c r="Q105" s="36">
        <f t="shared" si="281"/>
        <v>0</v>
      </c>
      <c r="R105" s="36">
        <f t="shared" ref="R105" si="282">IF(SUM(O$7:Q$7)=0,0,R96/SUM(O$7:Q$7)*1000)</f>
        <v>0</v>
      </c>
      <c r="S105" s="36">
        <f>IF(SUMIF($C$4:$R$4,1,$C$7:$R$7)=0,0,S96/SUMIF($C$4:$R$4,1,$C$7:$R$7)*1000)</f>
        <v>0</v>
      </c>
    </row>
    <row r="106" spans="1:19" s="6" customFormat="1" ht="15.65" customHeight="1" x14ac:dyDescent="0.3">
      <c r="A106" s="309"/>
      <c r="B106" s="34" t="s">
        <v>69</v>
      </c>
      <c r="C106" s="37">
        <f t="shared" ref="C106" si="283">IF(C83=0,0,SUM(C97:C101)/C83)</f>
        <v>0</v>
      </c>
      <c r="D106" s="37">
        <f t="shared" ref="D106:S131" si="284">IF(D83=0,0,SUM(D97:D101)/D83)</f>
        <v>0</v>
      </c>
      <c r="E106" s="37">
        <f t="shared" si="284"/>
        <v>0</v>
      </c>
      <c r="F106" s="37">
        <f t="shared" si="284"/>
        <v>0</v>
      </c>
      <c r="G106" s="37">
        <f t="shared" si="284"/>
        <v>0</v>
      </c>
      <c r="H106" s="37">
        <f t="shared" si="284"/>
        <v>0</v>
      </c>
      <c r="I106" s="37">
        <f t="shared" si="284"/>
        <v>0</v>
      </c>
      <c r="J106" s="37">
        <f t="shared" si="284"/>
        <v>0</v>
      </c>
      <c r="K106" s="37">
        <f t="shared" si="284"/>
        <v>0</v>
      </c>
      <c r="L106" s="37">
        <f t="shared" si="284"/>
        <v>0</v>
      </c>
      <c r="M106" s="37">
        <f t="shared" si="284"/>
        <v>0</v>
      </c>
      <c r="N106" s="37">
        <f t="shared" si="284"/>
        <v>0</v>
      </c>
      <c r="O106" s="37">
        <f t="shared" si="284"/>
        <v>0</v>
      </c>
      <c r="P106" s="37">
        <f t="shared" si="284"/>
        <v>0</v>
      </c>
      <c r="Q106" s="37">
        <f t="shared" si="284"/>
        <v>0</v>
      </c>
      <c r="R106" s="37">
        <f t="shared" si="284"/>
        <v>0</v>
      </c>
      <c r="S106" s="37">
        <f t="shared" si="284"/>
        <v>0</v>
      </c>
    </row>
    <row r="107" spans="1:19" s="6" customFormat="1" ht="15.65" customHeight="1" thickBot="1" x14ac:dyDescent="0.35">
      <c r="A107" s="310"/>
      <c r="B107" s="38" t="s">
        <v>70</v>
      </c>
      <c r="C107" s="39">
        <f t="shared" ref="C107" si="285">IF(C$7=0,0,SUM(C97:C101)/C$7*1000)</f>
        <v>0</v>
      </c>
      <c r="D107" s="39">
        <f t="shared" ref="D107:E107" si="286">IF(D$7=0,0,SUM(D97:D101)/D$7*1000)</f>
        <v>0</v>
      </c>
      <c r="E107" s="39">
        <f t="shared" si="286"/>
        <v>0</v>
      </c>
      <c r="F107" s="39">
        <f t="shared" ref="F107" si="287">IF(SUM(C$7:E$7)=0,0,SUM(F97:F101)/SUM(C$7:E$7)*1000)</f>
        <v>0</v>
      </c>
      <c r="G107" s="39">
        <f t="shared" ref="G107:I107" si="288">IF(G$7=0,0,SUM(G97:G101)/G$7*1000)</f>
        <v>0</v>
      </c>
      <c r="H107" s="39">
        <f t="shared" si="288"/>
        <v>0</v>
      </c>
      <c r="I107" s="39">
        <f t="shared" si="288"/>
        <v>0</v>
      </c>
      <c r="J107" s="39">
        <f t="shared" ref="J107" si="289">IF(SUM(G$7:I$7)=0,0,SUM(J97:J101)/SUM(G$7:I$7)*1000)</f>
        <v>0</v>
      </c>
      <c r="K107" s="39">
        <f t="shared" ref="K107:M107" si="290">IF(K$7=0,0,SUM(K97:K101)/K$7*1000)</f>
        <v>0</v>
      </c>
      <c r="L107" s="39">
        <f t="shared" si="290"/>
        <v>0</v>
      </c>
      <c r="M107" s="39">
        <f t="shared" si="290"/>
        <v>0</v>
      </c>
      <c r="N107" s="39">
        <f t="shared" ref="N107" si="291">IF(SUM(K$7:M$7)=0,0,SUM(N97:N101)/SUM(K$7:M$7)*1000)</f>
        <v>0</v>
      </c>
      <c r="O107" s="39">
        <f t="shared" ref="O107:Q107" si="292">IF(O$7=0,0,SUM(O97:O101)/O$7*1000)</f>
        <v>0</v>
      </c>
      <c r="P107" s="39">
        <f t="shared" si="292"/>
        <v>0</v>
      </c>
      <c r="Q107" s="39">
        <f t="shared" si="292"/>
        <v>0</v>
      </c>
      <c r="R107" s="39">
        <f t="shared" ref="R107" si="293">IF(SUM(O$7:Q$7)=0,0,SUM(R97:R101)/SUM(O$7:Q$7)*1000)</f>
        <v>0</v>
      </c>
      <c r="S107" s="39">
        <f>IF(SUMIF($C$4:$R$4,1,$C$7:$R$7)=0,0,SUM(S97:S101)/SUMIF($C$4:$R$4,1,$C$7:$R$7)*1000)</f>
        <v>0</v>
      </c>
    </row>
    <row r="108" spans="1:19" s="6" customFormat="1" ht="15.65" customHeight="1" x14ac:dyDescent="0.3">
      <c r="A108" s="311" t="s">
        <v>80</v>
      </c>
      <c r="B108" s="17" t="s">
        <v>54</v>
      </c>
      <c r="C108" s="54">
        <f t="shared" ref="C108:E108" si="294">C109+C115</f>
        <v>0</v>
      </c>
      <c r="D108" s="54">
        <f t="shared" si="294"/>
        <v>0</v>
      </c>
      <c r="E108" s="54">
        <f t="shared" si="294"/>
        <v>0</v>
      </c>
      <c r="F108" s="54">
        <f t="shared" ref="F108:F127" si="295">SUM(C108:E108)</f>
        <v>0</v>
      </c>
      <c r="G108" s="54">
        <f t="shared" ref="G108:I108" si="296">G109+G115</f>
        <v>0</v>
      </c>
      <c r="H108" s="54">
        <f t="shared" si="296"/>
        <v>0</v>
      </c>
      <c r="I108" s="54">
        <f t="shared" si="296"/>
        <v>0</v>
      </c>
      <c r="J108" s="54">
        <f t="shared" ref="J108:J127" si="297">SUM(G108:I108)</f>
        <v>0</v>
      </c>
      <c r="K108" s="54">
        <f t="shared" ref="K108:M108" si="298">K109+K115</f>
        <v>0</v>
      </c>
      <c r="L108" s="54">
        <f t="shared" si="298"/>
        <v>0</v>
      </c>
      <c r="M108" s="54">
        <f t="shared" si="298"/>
        <v>0</v>
      </c>
      <c r="N108" s="54">
        <f t="shared" ref="N108:N127" si="299">SUM(K108:M108)</f>
        <v>0</v>
      </c>
      <c r="O108" s="54">
        <f t="shared" ref="O108:Q108" si="300">O109+O115</f>
        <v>0</v>
      </c>
      <c r="P108" s="54">
        <f t="shared" si="300"/>
        <v>0</v>
      </c>
      <c r="Q108" s="54">
        <f t="shared" si="300"/>
        <v>0</v>
      </c>
      <c r="R108" s="54">
        <f t="shared" ref="R108:R127" si="301">SUM(O108:Q108)</f>
        <v>0</v>
      </c>
      <c r="S108" s="56">
        <f>SUMIF($C$4:$R$4,1,$C108:$R108)</f>
        <v>0</v>
      </c>
    </row>
    <row r="109" spans="1:19" s="6" customFormat="1" ht="15.65" customHeight="1" x14ac:dyDescent="0.3">
      <c r="A109" s="309"/>
      <c r="B109" s="19" t="s">
        <v>55</v>
      </c>
      <c r="C109" s="55">
        <f t="shared" ref="C109:E109" si="302">SUM(C110:C114)</f>
        <v>0</v>
      </c>
      <c r="D109" s="55">
        <f t="shared" si="302"/>
        <v>0</v>
      </c>
      <c r="E109" s="55">
        <f t="shared" si="302"/>
        <v>0</v>
      </c>
      <c r="F109" s="53">
        <f t="shared" si="295"/>
        <v>0</v>
      </c>
      <c r="G109" s="55">
        <f t="shared" ref="G109:I109" si="303">SUM(G110:G114)</f>
        <v>0</v>
      </c>
      <c r="H109" s="55">
        <f t="shared" si="303"/>
        <v>0</v>
      </c>
      <c r="I109" s="55">
        <f t="shared" si="303"/>
        <v>0</v>
      </c>
      <c r="J109" s="53">
        <f t="shared" si="297"/>
        <v>0</v>
      </c>
      <c r="K109" s="55">
        <f t="shared" ref="K109:M109" si="304">SUM(K110:K114)</f>
        <v>0</v>
      </c>
      <c r="L109" s="55">
        <f t="shared" si="304"/>
        <v>0</v>
      </c>
      <c r="M109" s="55">
        <f t="shared" si="304"/>
        <v>0</v>
      </c>
      <c r="N109" s="53">
        <f t="shared" si="299"/>
        <v>0</v>
      </c>
      <c r="O109" s="55">
        <f t="shared" ref="O109:Q109" si="305">SUM(O110:O114)</f>
        <v>0</v>
      </c>
      <c r="P109" s="55">
        <f t="shared" si="305"/>
        <v>0</v>
      </c>
      <c r="Q109" s="55">
        <f t="shared" si="305"/>
        <v>0</v>
      </c>
      <c r="R109" s="53">
        <f t="shared" si="301"/>
        <v>0</v>
      </c>
      <c r="S109" s="57">
        <f t="shared" si="249"/>
        <v>0</v>
      </c>
    </row>
    <row r="110" spans="1:19" s="6" customFormat="1" ht="15.65" customHeight="1" x14ac:dyDescent="0.3">
      <c r="A110" s="309"/>
      <c r="B110" s="21" t="s">
        <v>56</v>
      </c>
      <c r="C110" s="49"/>
      <c r="D110" s="49"/>
      <c r="E110" s="49"/>
      <c r="F110" s="52">
        <f t="shared" si="295"/>
        <v>0</v>
      </c>
      <c r="G110" s="49"/>
      <c r="H110" s="49"/>
      <c r="I110" s="49"/>
      <c r="J110" s="52">
        <f t="shared" si="297"/>
        <v>0</v>
      </c>
      <c r="K110" s="49"/>
      <c r="L110" s="49"/>
      <c r="M110" s="49"/>
      <c r="N110" s="52">
        <f t="shared" si="299"/>
        <v>0</v>
      </c>
      <c r="O110" s="49"/>
      <c r="P110" s="49"/>
      <c r="Q110" s="49"/>
      <c r="R110" s="52">
        <f t="shared" si="301"/>
        <v>0</v>
      </c>
      <c r="S110" s="58">
        <f t="shared" si="249"/>
        <v>0</v>
      </c>
    </row>
    <row r="111" spans="1:19" s="6" customFormat="1" ht="15.65" customHeight="1" x14ac:dyDescent="0.3">
      <c r="A111" s="309"/>
      <c r="B111" s="22" t="s">
        <v>57</v>
      </c>
      <c r="C111" s="50"/>
      <c r="D111" s="50"/>
      <c r="E111" s="50"/>
      <c r="F111" s="53">
        <f t="shared" si="295"/>
        <v>0</v>
      </c>
      <c r="G111" s="50"/>
      <c r="H111" s="50"/>
      <c r="I111" s="50"/>
      <c r="J111" s="53">
        <f t="shared" si="297"/>
        <v>0</v>
      </c>
      <c r="K111" s="50"/>
      <c r="L111" s="50"/>
      <c r="M111" s="50"/>
      <c r="N111" s="53">
        <f t="shared" si="299"/>
        <v>0</v>
      </c>
      <c r="O111" s="50"/>
      <c r="P111" s="50"/>
      <c r="Q111" s="50"/>
      <c r="R111" s="53">
        <f t="shared" si="301"/>
        <v>0</v>
      </c>
      <c r="S111" s="59">
        <f t="shared" si="249"/>
        <v>0</v>
      </c>
    </row>
    <row r="112" spans="1:19" s="6" customFormat="1" ht="15.65" customHeight="1" x14ac:dyDescent="0.3">
      <c r="A112" s="309"/>
      <c r="B112" s="22" t="s">
        <v>58</v>
      </c>
      <c r="C112" s="50"/>
      <c r="D112" s="50"/>
      <c r="E112" s="50"/>
      <c r="F112" s="53">
        <f t="shared" si="295"/>
        <v>0</v>
      </c>
      <c r="G112" s="50"/>
      <c r="H112" s="50"/>
      <c r="I112" s="50"/>
      <c r="J112" s="53">
        <f t="shared" si="297"/>
        <v>0</v>
      </c>
      <c r="K112" s="50"/>
      <c r="L112" s="50"/>
      <c r="M112" s="50"/>
      <c r="N112" s="53">
        <f t="shared" si="299"/>
        <v>0</v>
      </c>
      <c r="O112" s="50"/>
      <c r="P112" s="50"/>
      <c r="Q112" s="50"/>
      <c r="R112" s="53">
        <f t="shared" si="301"/>
        <v>0</v>
      </c>
      <c r="S112" s="59">
        <f t="shared" si="249"/>
        <v>0</v>
      </c>
    </row>
    <row r="113" spans="1:19" s="6" customFormat="1" ht="15.65" customHeight="1" x14ac:dyDescent="0.3">
      <c r="A113" s="309"/>
      <c r="B113" s="22" t="s">
        <v>59</v>
      </c>
      <c r="C113" s="50"/>
      <c r="D113" s="50"/>
      <c r="E113" s="50"/>
      <c r="F113" s="53">
        <f t="shared" si="295"/>
        <v>0</v>
      </c>
      <c r="G113" s="50"/>
      <c r="H113" s="50"/>
      <c r="I113" s="50"/>
      <c r="J113" s="53">
        <f t="shared" si="297"/>
        <v>0</v>
      </c>
      <c r="K113" s="50"/>
      <c r="L113" s="50"/>
      <c r="M113" s="50"/>
      <c r="N113" s="53">
        <f t="shared" si="299"/>
        <v>0</v>
      </c>
      <c r="O113" s="50"/>
      <c r="P113" s="50"/>
      <c r="Q113" s="50"/>
      <c r="R113" s="53">
        <f t="shared" si="301"/>
        <v>0</v>
      </c>
      <c r="S113" s="59">
        <f t="shared" si="249"/>
        <v>0</v>
      </c>
    </row>
    <row r="114" spans="1:19" s="6" customFormat="1" ht="15.65" customHeight="1" x14ac:dyDescent="0.3">
      <c r="A114" s="309"/>
      <c r="B114" s="23" t="s">
        <v>148</v>
      </c>
      <c r="C114" s="51"/>
      <c r="D114" s="51"/>
      <c r="E114" s="51"/>
      <c r="F114" s="54">
        <f t="shared" si="295"/>
        <v>0</v>
      </c>
      <c r="G114" s="51"/>
      <c r="H114" s="51"/>
      <c r="I114" s="51"/>
      <c r="J114" s="54">
        <f t="shared" si="297"/>
        <v>0</v>
      </c>
      <c r="K114" s="51"/>
      <c r="L114" s="51"/>
      <c r="M114" s="51"/>
      <c r="N114" s="54">
        <f t="shared" si="299"/>
        <v>0</v>
      </c>
      <c r="O114" s="51"/>
      <c r="P114" s="51"/>
      <c r="Q114" s="51"/>
      <c r="R114" s="54">
        <f t="shared" si="301"/>
        <v>0</v>
      </c>
      <c r="S114" s="83">
        <f t="shared" si="249"/>
        <v>0</v>
      </c>
    </row>
    <row r="115" spans="1:19" s="6" customFormat="1" ht="15.65" customHeight="1" x14ac:dyDescent="0.3">
      <c r="A115" s="309"/>
      <c r="B115" s="19" t="s">
        <v>60</v>
      </c>
      <c r="C115" s="55">
        <f t="shared" ref="C115" si="306">SUM(C116:C120)</f>
        <v>0</v>
      </c>
      <c r="D115" s="55">
        <f t="shared" ref="D115:E115" si="307">SUM(D116:D120)</f>
        <v>0</v>
      </c>
      <c r="E115" s="55">
        <f t="shared" si="307"/>
        <v>0</v>
      </c>
      <c r="F115" s="53">
        <f t="shared" si="295"/>
        <v>0</v>
      </c>
      <c r="G115" s="55">
        <f t="shared" ref="G115" si="308">SUM(G116:G120)</f>
        <v>0</v>
      </c>
      <c r="H115" s="55">
        <f t="shared" ref="H115:I115" si="309">SUM(H116:H120)</f>
        <v>0</v>
      </c>
      <c r="I115" s="55">
        <f t="shared" si="309"/>
        <v>0</v>
      </c>
      <c r="J115" s="53">
        <f t="shared" si="297"/>
        <v>0</v>
      </c>
      <c r="K115" s="55">
        <f t="shared" ref="K115" si="310">SUM(K116:K120)</f>
        <v>0</v>
      </c>
      <c r="L115" s="55">
        <f t="shared" ref="L115:M115" si="311">SUM(L116:L120)</f>
        <v>0</v>
      </c>
      <c r="M115" s="55">
        <f t="shared" si="311"/>
        <v>0</v>
      </c>
      <c r="N115" s="53">
        <f t="shared" si="299"/>
        <v>0</v>
      </c>
      <c r="O115" s="55">
        <f t="shared" ref="O115" si="312">SUM(O116:O120)</f>
        <v>0</v>
      </c>
      <c r="P115" s="55">
        <f t="shared" ref="P115:Q115" si="313">SUM(P116:P120)</f>
        <v>0</v>
      </c>
      <c r="Q115" s="55">
        <f t="shared" si="313"/>
        <v>0</v>
      </c>
      <c r="R115" s="53">
        <f t="shared" si="301"/>
        <v>0</v>
      </c>
      <c r="S115" s="57">
        <f t="shared" si="249"/>
        <v>0</v>
      </c>
    </row>
    <row r="116" spans="1:19" s="6" customFormat="1" ht="15.65" customHeight="1" x14ac:dyDescent="0.3">
      <c r="A116" s="309"/>
      <c r="B116" s="24" t="s">
        <v>56</v>
      </c>
      <c r="C116" s="49"/>
      <c r="D116" s="49"/>
      <c r="E116" s="49"/>
      <c r="F116" s="52">
        <f t="shared" si="295"/>
        <v>0</v>
      </c>
      <c r="G116" s="49"/>
      <c r="H116" s="49"/>
      <c r="I116" s="49"/>
      <c r="J116" s="52">
        <f t="shared" si="297"/>
        <v>0</v>
      </c>
      <c r="K116" s="49"/>
      <c r="L116" s="49"/>
      <c r="M116" s="49"/>
      <c r="N116" s="52">
        <f t="shared" si="299"/>
        <v>0</v>
      </c>
      <c r="O116" s="49"/>
      <c r="P116" s="49"/>
      <c r="Q116" s="49"/>
      <c r="R116" s="52">
        <f t="shared" si="301"/>
        <v>0</v>
      </c>
      <c r="S116" s="58">
        <f t="shared" si="249"/>
        <v>0</v>
      </c>
    </row>
    <row r="117" spans="1:19" s="6" customFormat="1" ht="15.65" customHeight="1" x14ac:dyDescent="0.3">
      <c r="A117" s="309"/>
      <c r="B117" s="25" t="s">
        <v>61</v>
      </c>
      <c r="C117" s="50"/>
      <c r="D117" s="50"/>
      <c r="E117" s="50"/>
      <c r="F117" s="53">
        <f t="shared" si="295"/>
        <v>0</v>
      </c>
      <c r="G117" s="50"/>
      <c r="H117" s="50"/>
      <c r="I117" s="50"/>
      <c r="J117" s="53">
        <f t="shared" si="297"/>
        <v>0</v>
      </c>
      <c r="K117" s="50"/>
      <c r="L117" s="50"/>
      <c r="M117" s="50"/>
      <c r="N117" s="53">
        <f t="shared" si="299"/>
        <v>0</v>
      </c>
      <c r="O117" s="50"/>
      <c r="P117" s="50"/>
      <c r="Q117" s="50"/>
      <c r="R117" s="53">
        <f t="shared" si="301"/>
        <v>0</v>
      </c>
      <c r="S117" s="59">
        <f t="shared" si="249"/>
        <v>0</v>
      </c>
    </row>
    <row r="118" spans="1:19" s="6" customFormat="1" ht="15.65" customHeight="1" x14ac:dyDescent="0.3">
      <c r="A118" s="309"/>
      <c r="B118" s="25" t="s">
        <v>58</v>
      </c>
      <c r="C118" s="50"/>
      <c r="D118" s="50"/>
      <c r="E118" s="50"/>
      <c r="F118" s="53">
        <f t="shared" si="295"/>
        <v>0</v>
      </c>
      <c r="G118" s="50"/>
      <c r="H118" s="50"/>
      <c r="I118" s="50"/>
      <c r="J118" s="53">
        <f t="shared" si="297"/>
        <v>0</v>
      </c>
      <c r="K118" s="50"/>
      <c r="L118" s="50"/>
      <c r="M118" s="50"/>
      <c r="N118" s="53">
        <f t="shared" si="299"/>
        <v>0</v>
      </c>
      <c r="O118" s="50"/>
      <c r="P118" s="50"/>
      <c r="Q118" s="50"/>
      <c r="R118" s="53">
        <f t="shared" si="301"/>
        <v>0</v>
      </c>
      <c r="S118" s="59">
        <f t="shared" si="249"/>
        <v>0</v>
      </c>
    </row>
    <row r="119" spans="1:19" s="6" customFormat="1" ht="15.65" customHeight="1" x14ac:dyDescent="0.3">
      <c r="A119" s="309"/>
      <c r="B119" s="25" t="s">
        <v>62</v>
      </c>
      <c r="C119" s="50"/>
      <c r="D119" s="50"/>
      <c r="E119" s="50"/>
      <c r="F119" s="53">
        <f t="shared" si="295"/>
        <v>0</v>
      </c>
      <c r="G119" s="50"/>
      <c r="H119" s="50"/>
      <c r="I119" s="50"/>
      <c r="J119" s="53">
        <f t="shared" si="297"/>
        <v>0</v>
      </c>
      <c r="K119" s="50"/>
      <c r="L119" s="50"/>
      <c r="M119" s="50"/>
      <c r="N119" s="53">
        <f t="shared" si="299"/>
        <v>0</v>
      </c>
      <c r="O119" s="50"/>
      <c r="P119" s="50"/>
      <c r="Q119" s="50"/>
      <c r="R119" s="53">
        <f t="shared" si="301"/>
        <v>0</v>
      </c>
      <c r="S119" s="59">
        <f t="shared" si="249"/>
        <v>0</v>
      </c>
    </row>
    <row r="120" spans="1:19" s="6" customFormat="1" ht="15.65" customHeight="1" x14ac:dyDescent="0.3">
      <c r="A120" s="309"/>
      <c r="B120" s="23" t="s">
        <v>148</v>
      </c>
      <c r="C120" s="51"/>
      <c r="D120" s="51"/>
      <c r="E120" s="51"/>
      <c r="F120" s="54">
        <f t="shared" si="295"/>
        <v>0</v>
      </c>
      <c r="G120" s="51"/>
      <c r="H120" s="51"/>
      <c r="I120" s="51"/>
      <c r="J120" s="54">
        <f t="shared" si="297"/>
        <v>0</v>
      </c>
      <c r="K120" s="51"/>
      <c r="L120" s="51"/>
      <c r="M120" s="51"/>
      <c r="N120" s="54">
        <f t="shared" si="299"/>
        <v>0</v>
      </c>
      <c r="O120" s="51"/>
      <c r="P120" s="51"/>
      <c r="Q120" s="51"/>
      <c r="R120" s="54">
        <f t="shared" si="301"/>
        <v>0</v>
      </c>
      <c r="S120" s="83">
        <f t="shared" si="249"/>
        <v>0</v>
      </c>
    </row>
    <row r="121" spans="1:19" s="6" customFormat="1" ht="15.65" customHeight="1" x14ac:dyDescent="0.3">
      <c r="A121" s="309"/>
      <c r="B121" s="13" t="s">
        <v>43</v>
      </c>
      <c r="C121" s="60">
        <f t="shared" ref="C121:E121" si="314">C110+C116</f>
        <v>0</v>
      </c>
      <c r="D121" s="60">
        <f t="shared" si="314"/>
        <v>0</v>
      </c>
      <c r="E121" s="61">
        <f t="shared" si="314"/>
        <v>0</v>
      </c>
      <c r="F121" s="60">
        <f t="shared" si="295"/>
        <v>0</v>
      </c>
      <c r="G121" s="60">
        <f t="shared" ref="G121:I121" si="315">G110+G116</f>
        <v>0</v>
      </c>
      <c r="H121" s="60">
        <f t="shared" si="315"/>
        <v>0</v>
      </c>
      <c r="I121" s="61">
        <f t="shared" si="315"/>
        <v>0</v>
      </c>
      <c r="J121" s="60">
        <f t="shared" si="297"/>
        <v>0</v>
      </c>
      <c r="K121" s="60">
        <f t="shared" ref="K121:M121" si="316">K110+K116</f>
        <v>0</v>
      </c>
      <c r="L121" s="60">
        <f t="shared" si="316"/>
        <v>0</v>
      </c>
      <c r="M121" s="61">
        <f t="shared" si="316"/>
        <v>0</v>
      </c>
      <c r="N121" s="60">
        <f t="shared" si="299"/>
        <v>0</v>
      </c>
      <c r="O121" s="60">
        <f t="shared" ref="O121:Q121" si="317">O110+O116</f>
        <v>0</v>
      </c>
      <c r="P121" s="60">
        <f t="shared" si="317"/>
        <v>0</v>
      </c>
      <c r="Q121" s="61">
        <f t="shared" si="317"/>
        <v>0</v>
      </c>
      <c r="R121" s="60">
        <f t="shared" si="301"/>
        <v>0</v>
      </c>
      <c r="S121" s="62">
        <f t="shared" si="249"/>
        <v>0</v>
      </c>
    </row>
    <row r="122" spans="1:19" s="6" customFormat="1" ht="15.65" customHeight="1" x14ac:dyDescent="0.3">
      <c r="A122" s="309"/>
      <c r="B122" s="13" t="s">
        <v>44</v>
      </c>
      <c r="C122" s="63">
        <f t="shared" ref="C122:E122" si="318">C111</f>
        <v>0</v>
      </c>
      <c r="D122" s="63">
        <f t="shared" si="318"/>
        <v>0</v>
      </c>
      <c r="E122" s="64">
        <f t="shared" si="318"/>
        <v>0</v>
      </c>
      <c r="F122" s="63">
        <f t="shared" si="295"/>
        <v>0</v>
      </c>
      <c r="G122" s="63">
        <f t="shared" ref="G122:I122" si="319">G111</f>
        <v>0</v>
      </c>
      <c r="H122" s="63">
        <f t="shared" si="319"/>
        <v>0</v>
      </c>
      <c r="I122" s="64">
        <f t="shared" si="319"/>
        <v>0</v>
      </c>
      <c r="J122" s="63">
        <f t="shared" si="297"/>
        <v>0</v>
      </c>
      <c r="K122" s="63">
        <f t="shared" ref="K122:M122" si="320">K111</f>
        <v>0</v>
      </c>
      <c r="L122" s="63">
        <f t="shared" si="320"/>
        <v>0</v>
      </c>
      <c r="M122" s="64">
        <f t="shared" si="320"/>
        <v>0</v>
      </c>
      <c r="N122" s="63">
        <f t="shared" si="299"/>
        <v>0</v>
      </c>
      <c r="O122" s="63">
        <f t="shared" ref="O122:Q122" si="321">O111</f>
        <v>0</v>
      </c>
      <c r="P122" s="63">
        <f t="shared" si="321"/>
        <v>0</v>
      </c>
      <c r="Q122" s="64">
        <f t="shared" si="321"/>
        <v>0</v>
      </c>
      <c r="R122" s="63">
        <f t="shared" si="301"/>
        <v>0</v>
      </c>
      <c r="S122" s="65">
        <f t="shared" si="249"/>
        <v>0</v>
      </c>
    </row>
    <row r="123" spans="1:19" s="6" customFormat="1" ht="15.65" customHeight="1" x14ac:dyDescent="0.3">
      <c r="A123" s="309"/>
      <c r="B123" s="13" t="s">
        <v>45</v>
      </c>
      <c r="C123" s="63">
        <f t="shared" ref="C123:E123" si="322">C112+C118</f>
        <v>0</v>
      </c>
      <c r="D123" s="63">
        <f t="shared" si="322"/>
        <v>0</v>
      </c>
      <c r="E123" s="64">
        <f t="shared" si="322"/>
        <v>0</v>
      </c>
      <c r="F123" s="63">
        <f t="shared" si="295"/>
        <v>0</v>
      </c>
      <c r="G123" s="63">
        <f t="shared" ref="G123:I123" si="323">G112+G118</f>
        <v>0</v>
      </c>
      <c r="H123" s="63">
        <f t="shared" si="323"/>
        <v>0</v>
      </c>
      <c r="I123" s="64">
        <f t="shared" si="323"/>
        <v>0</v>
      </c>
      <c r="J123" s="63">
        <f t="shared" si="297"/>
        <v>0</v>
      </c>
      <c r="K123" s="63">
        <f t="shared" ref="K123:M123" si="324">K112+K118</f>
        <v>0</v>
      </c>
      <c r="L123" s="63">
        <f t="shared" si="324"/>
        <v>0</v>
      </c>
      <c r="M123" s="64">
        <f t="shared" si="324"/>
        <v>0</v>
      </c>
      <c r="N123" s="63">
        <f t="shared" si="299"/>
        <v>0</v>
      </c>
      <c r="O123" s="63">
        <f t="shared" ref="O123:Q123" si="325">O112+O118</f>
        <v>0</v>
      </c>
      <c r="P123" s="63">
        <f t="shared" si="325"/>
        <v>0</v>
      </c>
      <c r="Q123" s="64">
        <f t="shared" si="325"/>
        <v>0</v>
      </c>
      <c r="R123" s="63">
        <f t="shared" si="301"/>
        <v>0</v>
      </c>
      <c r="S123" s="65">
        <f t="shared" si="249"/>
        <v>0</v>
      </c>
    </row>
    <row r="124" spans="1:19" s="6" customFormat="1" ht="15.65" customHeight="1" x14ac:dyDescent="0.3">
      <c r="A124" s="309"/>
      <c r="B124" s="13" t="s">
        <v>63</v>
      </c>
      <c r="C124" s="63">
        <f t="shared" ref="C124:E124" si="326">C113</f>
        <v>0</v>
      </c>
      <c r="D124" s="63">
        <f t="shared" si="326"/>
        <v>0</v>
      </c>
      <c r="E124" s="64">
        <f t="shared" si="326"/>
        <v>0</v>
      </c>
      <c r="F124" s="63">
        <f t="shared" si="295"/>
        <v>0</v>
      </c>
      <c r="G124" s="63">
        <f t="shared" ref="G124:I124" si="327">G113</f>
        <v>0</v>
      </c>
      <c r="H124" s="63">
        <f t="shared" si="327"/>
        <v>0</v>
      </c>
      <c r="I124" s="64">
        <f t="shared" si="327"/>
        <v>0</v>
      </c>
      <c r="J124" s="63">
        <f t="shared" si="297"/>
        <v>0</v>
      </c>
      <c r="K124" s="63">
        <f t="shared" ref="K124:M124" si="328">K113</f>
        <v>0</v>
      </c>
      <c r="L124" s="63">
        <f t="shared" si="328"/>
        <v>0</v>
      </c>
      <c r="M124" s="64">
        <f t="shared" si="328"/>
        <v>0</v>
      </c>
      <c r="N124" s="63">
        <f t="shared" si="299"/>
        <v>0</v>
      </c>
      <c r="O124" s="63">
        <f t="shared" ref="O124:Q124" si="329">O113</f>
        <v>0</v>
      </c>
      <c r="P124" s="63">
        <f t="shared" si="329"/>
        <v>0</v>
      </c>
      <c r="Q124" s="64">
        <f t="shared" si="329"/>
        <v>0</v>
      </c>
      <c r="R124" s="63">
        <f t="shared" si="301"/>
        <v>0</v>
      </c>
      <c r="S124" s="65">
        <f t="shared" si="249"/>
        <v>0</v>
      </c>
    </row>
    <row r="125" spans="1:19" s="6" customFormat="1" ht="15.65" customHeight="1" x14ac:dyDescent="0.3">
      <c r="A125" s="309"/>
      <c r="B125" s="13" t="s">
        <v>64</v>
      </c>
      <c r="C125" s="63">
        <f t="shared" ref="C125:E125" si="330">C119</f>
        <v>0</v>
      </c>
      <c r="D125" s="63">
        <f t="shared" si="330"/>
        <v>0</v>
      </c>
      <c r="E125" s="64">
        <f t="shared" si="330"/>
        <v>0</v>
      </c>
      <c r="F125" s="63">
        <f t="shared" si="295"/>
        <v>0</v>
      </c>
      <c r="G125" s="63">
        <f t="shared" ref="G125:I125" si="331">G119</f>
        <v>0</v>
      </c>
      <c r="H125" s="63">
        <f t="shared" si="331"/>
        <v>0</v>
      </c>
      <c r="I125" s="64">
        <f t="shared" si="331"/>
        <v>0</v>
      </c>
      <c r="J125" s="63">
        <f t="shared" si="297"/>
        <v>0</v>
      </c>
      <c r="K125" s="63">
        <f t="shared" ref="K125:M125" si="332">K119</f>
        <v>0</v>
      </c>
      <c r="L125" s="63">
        <f t="shared" si="332"/>
        <v>0</v>
      </c>
      <c r="M125" s="64">
        <f t="shared" si="332"/>
        <v>0</v>
      </c>
      <c r="N125" s="63">
        <f t="shared" si="299"/>
        <v>0</v>
      </c>
      <c r="O125" s="63">
        <f t="shared" ref="O125:Q125" si="333">O119</f>
        <v>0</v>
      </c>
      <c r="P125" s="63">
        <f t="shared" si="333"/>
        <v>0</v>
      </c>
      <c r="Q125" s="64">
        <f t="shared" si="333"/>
        <v>0</v>
      </c>
      <c r="R125" s="63">
        <f t="shared" si="301"/>
        <v>0</v>
      </c>
      <c r="S125" s="65">
        <f t="shared" si="249"/>
        <v>0</v>
      </c>
    </row>
    <row r="126" spans="1:19" s="6" customFormat="1" ht="15.65" customHeight="1" x14ac:dyDescent="0.3">
      <c r="A126" s="309"/>
      <c r="B126" s="13" t="s">
        <v>65</v>
      </c>
      <c r="C126" s="63">
        <f t="shared" ref="C126:E126" si="334">C117</f>
        <v>0</v>
      </c>
      <c r="D126" s="63">
        <f t="shared" si="334"/>
        <v>0</v>
      </c>
      <c r="E126" s="64">
        <f t="shared" si="334"/>
        <v>0</v>
      </c>
      <c r="F126" s="63">
        <f t="shared" si="295"/>
        <v>0</v>
      </c>
      <c r="G126" s="63">
        <f t="shared" ref="G126:I126" si="335">G117</f>
        <v>0</v>
      </c>
      <c r="H126" s="63">
        <f t="shared" si="335"/>
        <v>0</v>
      </c>
      <c r="I126" s="64">
        <f t="shared" si="335"/>
        <v>0</v>
      </c>
      <c r="J126" s="63">
        <f t="shared" si="297"/>
        <v>0</v>
      </c>
      <c r="K126" s="63">
        <f t="shared" ref="K126:M126" si="336">K117</f>
        <v>0</v>
      </c>
      <c r="L126" s="63">
        <f t="shared" si="336"/>
        <v>0</v>
      </c>
      <c r="M126" s="64">
        <f t="shared" si="336"/>
        <v>0</v>
      </c>
      <c r="N126" s="63">
        <f t="shared" si="299"/>
        <v>0</v>
      </c>
      <c r="O126" s="63">
        <f t="shared" ref="O126:Q126" si="337">O117</f>
        <v>0</v>
      </c>
      <c r="P126" s="63">
        <f t="shared" si="337"/>
        <v>0</v>
      </c>
      <c r="Q126" s="64">
        <f t="shared" si="337"/>
        <v>0</v>
      </c>
      <c r="R126" s="63">
        <f t="shared" si="301"/>
        <v>0</v>
      </c>
      <c r="S126" s="65">
        <f t="shared" si="249"/>
        <v>0</v>
      </c>
    </row>
    <row r="127" spans="1:19" s="6" customFormat="1" ht="15.65" customHeight="1" x14ac:dyDescent="0.3">
      <c r="A127" s="309"/>
      <c r="B127" s="30" t="s">
        <v>149</v>
      </c>
      <c r="C127" s="31">
        <f t="shared" ref="C127:E127" si="338">C114+C120</f>
        <v>0</v>
      </c>
      <c r="D127" s="31">
        <f t="shared" si="338"/>
        <v>0</v>
      </c>
      <c r="E127" s="32">
        <f t="shared" si="338"/>
        <v>0</v>
      </c>
      <c r="F127" s="32">
        <f t="shared" si="295"/>
        <v>0</v>
      </c>
      <c r="G127" s="31">
        <f t="shared" ref="G127:I127" si="339">G114+G120</f>
        <v>0</v>
      </c>
      <c r="H127" s="31">
        <f t="shared" si="339"/>
        <v>0</v>
      </c>
      <c r="I127" s="32">
        <f t="shared" si="339"/>
        <v>0</v>
      </c>
      <c r="J127" s="32">
        <f t="shared" si="297"/>
        <v>0</v>
      </c>
      <c r="K127" s="31">
        <f t="shared" ref="K127:M127" si="340">K114+K120</f>
        <v>0</v>
      </c>
      <c r="L127" s="31">
        <f t="shared" si="340"/>
        <v>0</v>
      </c>
      <c r="M127" s="32">
        <f t="shared" si="340"/>
        <v>0</v>
      </c>
      <c r="N127" s="32">
        <f t="shared" si="299"/>
        <v>0</v>
      </c>
      <c r="O127" s="31">
        <f t="shared" ref="O127:Q127" si="341">O114+O120</f>
        <v>0</v>
      </c>
      <c r="P127" s="31">
        <f t="shared" si="341"/>
        <v>0</v>
      </c>
      <c r="Q127" s="32">
        <f t="shared" si="341"/>
        <v>0</v>
      </c>
      <c r="R127" s="32">
        <f t="shared" si="301"/>
        <v>0</v>
      </c>
      <c r="S127" s="33">
        <f t="shared" si="249"/>
        <v>0</v>
      </c>
    </row>
    <row r="128" spans="1:19" s="6" customFormat="1" ht="15.65" customHeight="1" x14ac:dyDescent="0.3">
      <c r="A128" s="309"/>
      <c r="B128" s="34" t="s">
        <v>66</v>
      </c>
      <c r="C128" s="35">
        <f t="shared" ref="C128:E128" si="342">IF(C$7=0,0,C108/C$7*1000)</f>
        <v>0</v>
      </c>
      <c r="D128" s="35">
        <f t="shared" si="342"/>
        <v>0</v>
      </c>
      <c r="E128" s="35">
        <f t="shared" si="342"/>
        <v>0</v>
      </c>
      <c r="F128" s="36">
        <f t="shared" ref="F128" si="343">IF(SUM(C$7:E$7)=0,0,F108/SUM(C$7:E$7)*1000)</f>
        <v>0</v>
      </c>
      <c r="G128" s="35">
        <f t="shared" ref="G128:I128" si="344">IF(G$7=0,0,G108/G$7*1000)</f>
        <v>0</v>
      </c>
      <c r="H128" s="35">
        <f t="shared" si="344"/>
        <v>0</v>
      </c>
      <c r="I128" s="35">
        <f t="shared" si="344"/>
        <v>0</v>
      </c>
      <c r="J128" s="36">
        <f t="shared" ref="J128" si="345">IF(SUM(G$7:I$7)=0,0,J108/SUM(G$7:I$7)*1000)</f>
        <v>0</v>
      </c>
      <c r="K128" s="35">
        <f t="shared" ref="K128:M128" si="346">IF(K$7=0,0,K108/K$7*1000)</f>
        <v>0</v>
      </c>
      <c r="L128" s="35">
        <f t="shared" si="346"/>
        <v>0</v>
      </c>
      <c r="M128" s="35">
        <f t="shared" si="346"/>
        <v>0</v>
      </c>
      <c r="N128" s="36">
        <f t="shared" ref="N128" si="347">IF(SUM(K$7:M$7)=0,0,N108/SUM(K$7:M$7)*1000)</f>
        <v>0</v>
      </c>
      <c r="O128" s="35">
        <f t="shared" ref="O128:Q128" si="348">IF(O$7=0,0,O108/O$7*1000)</f>
        <v>0</v>
      </c>
      <c r="P128" s="35">
        <f t="shared" si="348"/>
        <v>0</v>
      </c>
      <c r="Q128" s="35">
        <f t="shared" si="348"/>
        <v>0</v>
      </c>
      <c r="R128" s="36">
        <f t="shared" ref="R128" si="349">IF(SUM(O$7:Q$7)=0,0,R108/SUM(O$7:Q$7)*1000)</f>
        <v>0</v>
      </c>
      <c r="S128" s="36">
        <f>IF(SUMIF($C$4:$R$4,1,$C$7:$R$7)=0,0,S108/SUMIF($C$4:$R$4,1,$C$7:$R$7)*1000)</f>
        <v>0</v>
      </c>
    </row>
    <row r="129" spans="1:19" s="6" customFormat="1" ht="15.65" customHeight="1" x14ac:dyDescent="0.3">
      <c r="A129" s="309"/>
      <c r="B129" s="34" t="s">
        <v>67</v>
      </c>
      <c r="C129" s="37">
        <f t="shared" ref="C129:R129" si="350">IF(C108=0,0,C121/C108)</f>
        <v>0</v>
      </c>
      <c r="D129" s="37">
        <f t="shared" si="350"/>
        <v>0</v>
      </c>
      <c r="E129" s="37">
        <f t="shared" si="350"/>
        <v>0</v>
      </c>
      <c r="F129" s="37">
        <f t="shared" si="350"/>
        <v>0</v>
      </c>
      <c r="G129" s="37">
        <f t="shared" si="350"/>
        <v>0</v>
      </c>
      <c r="H129" s="37">
        <f t="shared" si="350"/>
        <v>0</v>
      </c>
      <c r="I129" s="37">
        <f t="shared" si="350"/>
        <v>0</v>
      </c>
      <c r="J129" s="37">
        <f t="shared" si="350"/>
        <v>0</v>
      </c>
      <c r="K129" s="37">
        <f t="shared" si="350"/>
        <v>0</v>
      </c>
      <c r="L129" s="37">
        <f t="shared" si="350"/>
        <v>0</v>
      </c>
      <c r="M129" s="37">
        <f t="shared" si="350"/>
        <v>0</v>
      </c>
      <c r="N129" s="37">
        <f t="shared" si="350"/>
        <v>0</v>
      </c>
      <c r="O129" s="37">
        <f t="shared" si="350"/>
        <v>0</v>
      </c>
      <c r="P129" s="37">
        <f t="shared" si="350"/>
        <v>0</v>
      </c>
      <c r="Q129" s="37">
        <f t="shared" si="350"/>
        <v>0</v>
      </c>
      <c r="R129" s="37">
        <f t="shared" si="350"/>
        <v>0</v>
      </c>
      <c r="S129" s="37">
        <f t="shared" si="274"/>
        <v>0</v>
      </c>
    </row>
    <row r="130" spans="1:19" s="6" customFormat="1" ht="15.65" customHeight="1" x14ac:dyDescent="0.3">
      <c r="A130" s="309"/>
      <c r="B130" s="34" t="s">
        <v>68</v>
      </c>
      <c r="C130" s="36">
        <f t="shared" ref="C130:E130" si="351">IF(C$7=0,0,C121/C$7*1000)</f>
        <v>0</v>
      </c>
      <c r="D130" s="36">
        <f t="shared" si="351"/>
        <v>0</v>
      </c>
      <c r="E130" s="36">
        <f t="shared" si="351"/>
        <v>0</v>
      </c>
      <c r="F130" s="36">
        <f t="shared" ref="F130" si="352">IF(SUM(C$7:E$7)=0,0,F121/SUM(C$7:E$7)*1000)</f>
        <v>0</v>
      </c>
      <c r="G130" s="36">
        <f t="shared" ref="G130:I130" si="353">IF(G$7=0,0,G121/G$7*1000)</f>
        <v>0</v>
      </c>
      <c r="H130" s="36">
        <f t="shared" si="353"/>
        <v>0</v>
      </c>
      <c r="I130" s="36">
        <f t="shared" si="353"/>
        <v>0</v>
      </c>
      <c r="J130" s="36">
        <f t="shared" ref="J130" si="354">IF(SUM(G$7:I$7)=0,0,J121/SUM(G$7:I$7)*1000)</f>
        <v>0</v>
      </c>
      <c r="K130" s="36">
        <f t="shared" ref="K130:M130" si="355">IF(K$7=0,0,K121/K$7*1000)</f>
        <v>0</v>
      </c>
      <c r="L130" s="36">
        <f t="shared" si="355"/>
        <v>0</v>
      </c>
      <c r="M130" s="36">
        <f t="shared" si="355"/>
        <v>0</v>
      </c>
      <c r="N130" s="36">
        <f t="shared" ref="N130" si="356">IF(SUM(K$7:M$7)=0,0,N121/SUM(K$7:M$7)*1000)</f>
        <v>0</v>
      </c>
      <c r="O130" s="36">
        <f t="shared" ref="O130:Q130" si="357">IF(O$7=0,0,O121/O$7*1000)</f>
        <v>0</v>
      </c>
      <c r="P130" s="36">
        <f t="shared" si="357"/>
        <v>0</v>
      </c>
      <c r="Q130" s="36">
        <f t="shared" si="357"/>
        <v>0</v>
      </c>
      <c r="R130" s="36">
        <f t="shared" ref="R130" si="358">IF(SUM(O$7:Q$7)=0,0,R121/SUM(O$7:Q$7)*1000)</f>
        <v>0</v>
      </c>
      <c r="S130" s="36">
        <f>IF(SUMIF($C$4:$R$4,1,$C$7:$R$7)=0,0,S121/SUMIF($C$4:$R$4,1,$C$7:$R$7)*1000)</f>
        <v>0</v>
      </c>
    </row>
    <row r="131" spans="1:19" s="6" customFormat="1" ht="15.65" customHeight="1" x14ac:dyDescent="0.3">
      <c r="A131" s="309"/>
      <c r="B131" s="34" t="s">
        <v>69</v>
      </c>
      <c r="C131" s="37">
        <f t="shared" ref="C131" si="359">IF(C108=0,0,SUM(C122:C126)/C108)</f>
        <v>0</v>
      </c>
      <c r="D131" s="37">
        <f t="shared" ref="D131:R131" si="360">IF(D108=0,0,SUM(D122:D126)/D108)</f>
        <v>0</v>
      </c>
      <c r="E131" s="37">
        <f t="shared" si="360"/>
        <v>0</v>
      </c>
      <c r="F131" s="37">
        <f t="shared" si="360"/>
        <v>0</v>
      </c>
      <c r="G131" s="37">
        <f t="shared" si="360"/>
        <v>0</v>
      </c>
      <c r="H131" s="37">
        <f t="shared" si="360"/>
        <v>0</v>
      </c>
      <c r="I131" s="37">
        <f t="shared" si="360"/>
        <v>0</v>
      </c>
      <c r="J131" s="37">
        <f t="shared" si="360"/>
        <v>0</v>
      </c>
      <c r="K131" s="37">
        <f t="shared" si="360"/>
        <v>0</v>
      </c>
      <c r="L131" s="37">
        <f t="shared" si="360"/>
        <v>0</v>
      </c>
      <c r="M131" s="37">
        <f t="shared" si="360"/>
        <v>0</v>
      </c>
      <c r="N131" s="37">
        <f t="shared" si="360"/>
        <v>0</v>
      </c>
      <c r="O131" s="37">
        <f t="shared" si="360"/>
        <v>0</v>
      </c>
      <c r="P131" s="37">
        <f t="shared" si="360"/>
        <v>0</v>
      </c>
      <c r="Q131" s="37">
        <f t="shared" si="360"/>
        <v>0</v>
      </c>
      <c r="R131" s="37">
        <f t="shared" si="360"/>
        <v>0</v>
      </c>
      <c r="S131" s="37">
        <f t="shared" si="284"/>
        <v>0</v>
      </c>
    </row>
    <row r="132" spans="1:19" s="6" customFormat="1" ht="15.65" customHeight="1" thickBot="1" x14ac:dyDescent="0.35">
      <c r="A132" s="310"/>
      <c r="B132" s="38" t="s">
        <v>70</v>
      </c>
      <c r="C132" s="39">
        <f t="shared" ref="C132" si="361">IF(C$7=0,0,SUM(C122:C126)/C$7*1000)</f>
        <v>0</v>
      </c>
      <c r="D132" s="39">
        <f t="shared" ref="D132:E132" si="362">IF(D$7=0,0,SUM(D122:D126)/D$7*1000)</f>
        <v>0</v>
      </c>
      <c r="E132" s="39">
        <f t="shared" si="362"/>
        <v>0</v>
      </c>
      <c r="F132" s="39">
        <f t="shared" ref="F132" si="363">IF(SUM(C$7:E$7)=0,0,SUM(F122:F126)/SUM(C$7:E$7)*1000)</f>
        <v>0</v>
      </c>
      <c r="G132" s="39">
        <f t="shared" ref="G132:I132" si="364">IF(G$7=0,0,SUM(G122:G126)/G$7*1000)</f>
        <v>0</v>
      </c>
      <c r="H132" s="39">
        <f t="shared" si="364"/>
        <v>0</v>
      </c>
      <c r="I132" s="39">
        <f t="shared" si="364"/>
        <v>0</v>
      </c>
      <c r="J132" s="39">
        <f t="shared" ref="J132" si="365">IF(SUM(G$7:I$7)=0,0,SUM(J122:J126)/SUM(G$7:I$7)*1000)</f>
        <v>0</v>
      </c>
      <c r="K132" s="39">
        <f t="shared" ref="K132:M132" si="366">IF(K$7=0,0,SUM(K122:K126)/K$7*1000)</f>
        <v>0</v>
      </c>
      <c r="L132" s="39">
        <f t="shared" si="366"/>
        <v>0</v>
      </c>
      <c r="M132" s="39">
        <f t="shared" si="366"/>
        <v>0</v>
      </c>
      <c r="N132" s="39">
        <f t="shared" ref="N132" si="367">IF(SUM(K$7:M$7)=0,0,SUM(N122:N126)/SUM(K$7:M$7)*1000)</f>
        <v>0</v>
      </c>
      <c r="O132" s="39">
        <f t="shared" ref="O132:Q132" si="368">IF(O$7=0,0,SUM(O122:O126)/O$7*1000)</f>
        <v>0</v>
      </c>
      <c r="P132" s="39">
        <f t="shared" si="368"/>
        <v>0</v>
      </c>
      <c r="Q132" s="39">
        <f t="shared" si="368"/>
        <v>0</v>
      </c>
      <c r="R132" s="39">
        <f t="shared" ref="R132" si="369">IF(SUM(O$7:Q$7)=0,0,SUM(R122:R126)/SUM(O$7:Q$7)*1000)</f>
        <v>0</v>
      </c>
      <c r="S132" s="39">
        <f>IF(SUMIF($C$4:$R$4,1,$C$7:$R$7)=0,0,SUM(S122:S126)/SUMIF($C$4:$R$4,1,$C$7:$R$7)*1000)</f>
        <v>0</v>
      </c>
    </row>
    <row r="133" spans="1:19" s="6" customFormat="1" ht="15.65" customHeight="1" x14ac:dyDescent="0.3">
      <c r="A133" s="311" t="s">
        <v>81</v>
      </c>
      <c r="B133" s="17" t="s">
        <v>54</v>
      </c>
      <c r="C133" s="54">
        <f t="shared" ref="C133:E133" si="370">C134+C140</f>
        <v>0</v>
      </c>
      <c r="D133" s="54">
        <f t="shared" si="370"/>
        <v>0</v>
      </c>
      <c r="E133" s="54">
        <f t="shared" si="370"/>
        <v>0</v>
      </c>
      <c r="F133" s="54">
        <f t="shared" ref="F133:F152" si="371">SUM(C133:E133)</f>
        <v>0</v>
      </c>
      <c r="G133" s="54">
        <f t="shared" ref="G133:I133" si="372">G134+G140</f>
        <v>0</v>
      </c>
      <c r="H133" s="54">
        <f t="shared" si="372"/>
        <v>0</v>
      </c>
      <c r="I133" s="54">
        <f t="shared" si="372"/>
        <v>0</v>
      </c>
      <c r="J133" s="54">
        <f t="shared" ref="J133:J152" si="373">SUM(G133:I133)</f>
        <v>0</v>
      </c>
      <c r="K133" s="54">
        <f t="shared" ref="K133:M133" si="374">K134+K140</f>
        <v>0</v>
      </c>
      <c r="L133" s="54">
        <f t="shared" si="374"/>
        <v>0</v>
      </c>
      <c r="M133" s="54">
        <f t="shared" si="374"/>
        <v>0</v>
      </c>
      <c r="N133" s="54">
        <f t="shared" ref="N133:N152" si="375">SUM(K133:M133)</f>
        <v>0</v>
      </c>
      <c r="O133" s="54">
        <f t="shared" ref="O133:Q133" si="376">O134+O140</f>
        <v>0</v>
      </c>
      <c r="P133" s="54">
        <f t="shared" si="376"/>
        <v>0</v>
      </c>
      <c r="Q133" s="54">
        <f t="shared" si="376"/>
        <v>0</v>
      </c>
      <c r="R133" s="54">
        <f t="shared" ref="R133:R152" si="377">SUM(O133:Q133)</f>
        <v>0</v>
      </c>
      <c r="S133" s="56">
        <f>SUMIF($C$4:$R$4,1,$C133:$R133)</f>
        <v>0</v>
      </c>
    </row>
    <row r="134" spans="1:19" s="6" customFormat="1" ht="15.65" customHeight="1" x14ac:dyDescent="0.3">
      <c r="A134" s="309"/>
      <c r="B134" s="19" t="s">
        <v>55</v>
      </c>
      <c r="C134" s="55">
        <f t="shared" ref="C134:E134" si="378">SUM(C135:C139)</f>
        <v>0</v>
      </c>
      <c r="D134" s="55">
        <f t="shared" si="378"/>
        <v>0</v>
      </c>
      <c r="E134" s="55">
        <f t="shared" si="378"/>
        <v>0</v>
      </c>
      <c r="F134" s="53">
        <f t="shared" si="371"/>
        <v>0</v>
      </c>
      <c r="G134" s="55">
        <f t="shared" ref="G134:I134" si="379">SUM(G135:G139)</f>
        <v>0</v>
      </c>
      <c r="H134" s="55">
        <f t="shared" si="379"/>
        <v>0</v>
      </c>
      <c r="I134" s="55">
        <f t="shared" si="379"/>
        <v>0</v>
      </c>
      <c r="J134" s="53">
        <f t="shared" si="373"/>
        <v>0</v>
      </c>
      <c r="K134" s="55">
        <f t="shared" ref="K134:M134" si="380">SUM(K135:K139)</f>
        <v>0</v>
      </c>
      <c r="L134" s="55">
        <f t="shared" si="380"/>
        <v>0</v>
      </c>
      <c r="M134" s="55">
        <f t="shared" si="380"/>
        <v>0</v>
      </c>
      <c r="N134" s="53">
        <f t="shared" si="375"/>
        <v>0</v>
      </c>
      <c r="O134" s="55">
        <f t="shared" ref="O134:Q134" si="381">SUM(O135:O139)</f>
        <v>0</v>
      </c>
      <c r="P134" s="55">
        <f t="shared" si="381"/>
        <v>0</v>
      </c>
      <c r="Q134" s="55">
        <f t="shared" si="381"/>
        <v>0</v>
      </c>
      <c r="R134" s="53">
        <f t="shared" si="377"/>
        <v>0</v>
      </c>
      <c r="S134" s="57">
        <f t="shared" si="249"/>
        <v>0</v>
      </c>
    </row>
    <row r="135" spans="1:19" s="6" customFormat="1" ht="15.65" customHeight="1" x14ac:dyDescent="0.3">
      <c r="A135" s="309"/>
      <c r="B135" s="21" t="s">
        <v>56</v>
      </c>
      <c r="C135" s="49"/>
      <c r="D135" s="49"/>
      <c r="E135" s="49"/>
      <c r="F135" s="52">
        <f t="shared" si="371"/>
        <v>0</v>
      </c>
      <c r="G135" s="49"/>
      <c r="H135" s="49"/>
      <c r="I135" s="49"/>
      <c r="J135" s="52">
        <f t="shared" si="373"/>
        <v>0</v>
      </c>
      <c r="K135" s="49"/>
      <c r="L135" s="49"/>
      <c r="M135" s="49"/>
      <c r="N135" s="52">
        <f t="shared" si="375"/>
        <v>0</v>
      </c>
      <c r="O135" s="49"/>
      <c r="P135" s="49"/>
      <c r="Q135" s="49"/>
      <c r="R135" s="52">
        <f t="shared" si="377"/>
        <v>0</v>
      </c>
      <c r="S135" s="58">
        <f t="shared" si="249"/>
        <v>0</v>
      </c>
    </row>
    <row r="136" spans="1:19" s="6" customFormat="1" ht="15.65" customHeight="1" x14ac:dyDescent="0.3">
      <c r="A136" s="309"/>
      <c r="B136" s="22" t="s">
        <v>57</v>
      </c>
      <c r="C136" s="50"/>
      <c r="D136" s="50"/>
      <c r="E136" s="50"/>
      <c r="F136" s="53">
        <f t="shared" si="371"/>
        <v>0</v>
      </c>
      <c r="G136" s="50"/>
      <c r="H136" s="50"/>
      <c r="I136" s="50"/>
      <c r="J136" s="53">
        <f t="shared" si="373"/>
        <v>0</v>
      </c>
      <c r="K136" s="50"/>
      <c r="L136" s="50"/>
      <c r="M136" s="50"/>
      <c r="N136" s="53">
        <f t="shared" si="375"/>
        <v>0</v>
      </c>
      <c r="O136" s="50"/>
      <c r="P136" s="50"/>
      <c r="Q136" s="50"/>
      <c r="R136" s="53">
        <f t="shared" si="377"/>
        <v>0</v>
      </c>
      <c r="S136" s="59">
        <f t="shared" si="249"/>
        <v>0</v>
      </c>
    </row>
    <row r="137" spans="1:19" s="6" customFormat="1" ht="15.65" customHeight="1" x14ac:dyDescent="0.3">
      <c r="A137" s="309"/>
      <c r="B137" s="22" t="s">
        <v>58</v>
      </c>
      <c r="C137" s="50"/>
      <c r="D137" s="50"/>
      <c r="E137" s="50"/>
      <c r="F137" s="53">
        <f t="shared" si="371"/>
        <v>0</v>
      </c>
      <c r="G137" s="50"/>
      <c r="H137" s="50"/>
      <c r="I137" s="50"/>
      <c r="J137" s="53">
        <f t="shared" si="373"/>
        <v>0</v>
      </c>
      <c r="K137" s="50"/>
      <c r="L137" s="50"/>
      <c r="M137" s="50"/>
      <c r="N137" s="53">
        <f t="shared" si="375"/>
        <v>0</v>
      </c>
      <c r="O137" s="50"/>
      <c r="P137" s="50"/>
      <c r="Q137" s="50"/>
      <c r="R137" s="53">
        <f t="shared" si="377"/>
        <v>0</v>
      </c>
      <c r="S137" s="59">
        <f t="shared" si="249"/>
        <v>0</v>
      </c>
    </row>
    <row r="138" spans="1:19" s="6" customFormat="1" ht="15.65" customHeight="1" x14ac:dyDescent="0.3">
      <c r="A138" s="309"/>
      <c r="B138" s="22" t="s">
        <v>59</v>
      </c>
      <c r="C138" s="50"/>
      <c r="D138" s="50"/>
      <c r="E138" s="50"/>
      <c r="F138" s="53">
        <f t="shared" si="371"/>
        <v>0</v>
      </c>
      <c r="G138" s="50"/>
      <c r="H138" s="50"/>
      <c r="I138" s="50"/>
      <c r="J138" s="53">
        <f t="shared" si="373"/>
        <v>0</v>
      </c>
      <c r="K138" s="50"/>
      <c r="L138" s="50"/>
      <c r="M138" s="50"/>
      <c r="N138" s="53">
        <f t="shared" si="375"/>
        <v>0</v>
      </c>
      <c r="O138" s="50"/>
      <c r="P138" s="50"/>
      <c r="Q138" s="50"/>
      <c r="R138" s="53">
        <f t="shared" si="377"/>
        <v>0</v>
      </c>
      <c r="S138" s="59">
        <f t="shared" si="249"/>
        <v>0</v>
      </c>
    </row>
    <row r="139" spans="1:19" s="6" customFormat="1" ht="15.65" customHeight="1" x14ac:dyDescent="0.3">
      <c r="A139" s="309"/>
      <c r="B139" s="23" t="s">
        <v>148</v>
      </c>
      <c r="C139" s="51"/>
      <c r="D139" s="51"/>
      <c r="E139" s="51"/>
      <c r="F139" s="54">
        <f t="shared" si="371"/>
        <v>0</v>
      </c>
      <c r="G139" s="51"/>
      <c r="H139" s="51"/>
      <c r="I139" s="51"/>
      <c r="J139" s="54">
        <f t="shared" si="373"/>
        <v>0</v>
      </c>
      <c r="K139" s="51"/>
      <c r="L139" s="51"/>
      <c r="M139" s="51"/>
      <c r="N139" s="54">
        <f t="shared" si="375"/>
        <v>0</v>
      </c>
      <c r="O139" s="51"/>
      <c r="P139" s="51"/>
      <c r="Q139" s="51"/>
      <c r="R139" s="54">
        <f t="shared" si="377"/>
        <v>0</v>
      </c>
      <c r="S139" s="83">
        <f t="shared" si="249"/>
        <v>0</v>
      </c>
    </row>
    <row r="140" spans="1:19" s="6" customFormat="1" ht="15.65" customHeight="1" x14ac:dyDescent="0.3">
      <c r="A140" s="309"/>
      <c r="B140" s="19" t="s">
        <v>60</v>
      </c>
      <c r="C140" s="55">
        <f t="shared" ref="C140" si="382">SUM(C141:C145)</f>
        <v>0</v>
      </c>
      <c r="D140" s="55">
        <f t="shared" ref="D140:E140" si="383">SUM(D141:D145)</f>
        <v>0</v>
      </c>
      <c r="E140" s="55">
        <f t="shared" si="383"/>
        <v>0</v>
      </c>
      <c r="F140" s="53">
        <f t="shared" si="371"/>
        <v>0</v>
      </c>
      <c r="G140" s="55">
        <f t="shared" ref="G140" si="384">SUM(G141:G145)</f>
        <v>0</v>
      </c>
      <c r="H140" s="55">
        <f t="shared" ref="H140:I140" si="385">SUM(H141:H145)</f>
        <v>0</v>
      </c>
      <c r="I140" s="55">
        <f t="shared" si="385"/>
        <v>0</v>
      </c>
      <c r="J140" s="53">
        <f t="shared" si="373"/>
        <v>0</v>
      </c>
      <c r="K140" s="55">
        <f t="shared" ref="K140" si="386">SUM(K141:K145)</f>
        <v>0</v>
      </c>
      <c r="L140" s="55">
        <f t="shared" ref="L140:M140" si="387">SUM(L141:L145)</f>
        <v>0</v>
      </c>
      <c r="M140" s="55">
        <f t="shared" si="387"/>
        <v>0</v>
      </c>
      <c r="N140" s="53">
        <f t="shared" si="375"/>
        <v>0</v>
      </c>
      <c r="O140" s="55">
        <f t="shared" ref="O140" si="388">SUM(O141:O145)</f>
        <v>0</v>
      </c>
      <c r="P140" s="55">
        <f t="shared" ref="P140:Q140" si="389">SUM(P141:P145)</f>
        <v>0</v>
      </c>
      <c r="Q140" s="55">
        <f t="shared" si="389"/>
        <v>0</v>
      </c>
      <c r="R140" s="53">
        <f t="shared" si="377"/>
        <v>0</v>
      </c>
      <c r="S140" s="57">
        <f t="shared" si="249"/>
        <v>0</v>
      </c>
    </row>
    <row r="141" spans="1:19" s="6" customFormat="1" ht="15.65" customHeight="1" x14ac:dyDescent="0.3">
      <c r="A141" s="309"/>
      <c r="B141" s="24" t="s">
        <v>56</v>
      </c>
      <c r="C141" s="49"/>
      <c r="D141" s="49"/>
      <c r="E141" s="49"/>
      <c r="F141" s="52">
        <f t="shared" si="371"/>
        <v>0</v>
      </c>
      <c r="G141" s="49"/>
      <c r="H141" s="49"/>
      <c r="I141" s="49"/>
      <c r="J141" s="52">
        <f t="shared" si="373"/>
        <v>0</v>
      </c>
      <c r="K141" s="49"/>
      <c r="L141" s="49"/>
      <c r="M141" s="49"/>
      <c r="N141" s="52">
        <f t="shared" si="375"/>
        <v>0</v>
      </c>
      <c r="O141" s="49"/>
      <c r="P141" s="49"/>
      <c r="Q141" s="49"/>
      <c r="R141" s="52">
        <f t="shared" si="377"/>
        <v>0</v>
      </c>
      <c r="S141" s="58">
        <f t="shared" si="249"/>
        <v>0</v>
      </c>
    </row>
    <row r="142" spans="1:19" s="6" customFormat="1" ht="15.65" customHeight="1" x14ac:dyDescent="0.3">
      <c r="A142" s="309"/>
      <c r="B142" s="25" t="s">
        <v>61</v>
      </c>
      <c r="C142" s="50"/>
      <c r="D142" s="50"/>
      <c r="E142" s="50"/>
      <c r="F142" s="53">
        <f t="shared" si="371"/>
        <v>0</v>
      </c>
      <c r="G142" s="50"/>
      <c r="H142" s="50"/>
      <c r="I142" s="50"/>
      <c r="J142" s="53">
        <f t="shared" si="373"/>
        <v>0</v>
      </c>
      <c r="K142" s="50"/>
      <c r="L142" s="50"/>
      <c r="M142" s="50"/>
      <c r="N142" s="53">
        <f t="shared" si="375"/>
        <v>0</v>
      </c>
      <c r="O142" s="50"/>
      <c r="P142" s="50"/>
      <c r="Q142" s="50"/>
      <c r="R142" s="53">
        <f t="shared" si="377"/>
        <v>0</v>
      </c>
      <c r="S142" s="59">
        <f t="shared" si="249"/>
        <v>0</v>
      </c>
    </row>
    <row r="143" spans="1:19" s="6" customFormat="1" ht="15.65" customHeight="1" x14ac:dyDescent="0.3">
      <c r="A143" s="309"/>
      <c r="B143" s="25" t="s">
        <v>58</v>
      </c>
      <c r="C143" s="50"/>
      <c r="D143" s="50"/>
      <c r="E143" s="50"/>
      <c r="F143" s="53">
        <f t="shared" si="371"/>
        <v>0</v>
      </c>
      <c r="G143" s="50"/>
      <c r="H143" s="50"/>
      <c r="I143" s="50"/>
      <c r="J143" s="53">
        <f t="shared" si="373"/>
        <v>0</v>
      </c>
      <c r="K143" s="50"/>
      <c r="L143" s="50"/>
      <c r="M143" s="50"/>
      <c r="N143" s="53">
        <f t="shared" si="375"/>
        <v>0</v>
      </c>
      <c r="O143" s="50"/>
      <c r="P143" s="50"/>
      <c r="Q143" s="50"/>
      <c r="R143" s="53">
        <f t="shared" si="377"/>
        <v>0</v>
      </c>
      <c r="S143" s="59">
        <f t="shared" si="249"/>
        <v>0</v>
      </c>
    </row>
    <row r="144" spans="1:19" s="6" customFormat="1" ht="15.65" customHeight="1" x14ac:dyDescent="0.3">
      <c r="A144" s="309"/>
      <c r="B144" s="25" t="s">
        <v>62</v>
      </c>
      <c r="C144" s="50"/>
      <c r="D144" s="50"/>
      <c r="E144" s="50"/>
      <c r="F144" s="53">
        <f t="shared" si="371"/>
        <v>0</v>
      </c>
      <c r="G144" s="50"/>
      <c r="H144" s="50"/>
      <c r="I144" s="50"/>
      <c r="J144" s="53">
        <f t="shared" si="373"/>
        <v>0</v>
      </c>
      <c r="K144" s="50"/>
      <c r="L144" s="50"/>
      <c r="M144" s="50"/>
      <c r="N144" s="53">
        <f t="shared" si="375"/>
        <v>0</v>
      </c>
      <c r="O144" s="50"/>
      <c r="P144" s="50"/>
      <c r="Q144" s="50"/>
      <c r="R144" s="53">
        <f t="shared" si="377"/>
        <v>0</v>
      </c>
      <c r="S144" s="59">
        <f t="shared" si="249"/>
        <v>0</v>
      </c>
    </row>
    <row r="145" spans="1:19" s="6" customFormat="1" ht="15.65" customHeight="1" x14ac:dyDescent="0.3">
      <c r="A145" s="309"/>
      <c r="B145" s="23" t="s">
        <v>148</v>
      </c>
      <c r="C145" s="51"/>
      <c r="D145" s="51"/>
      <c r="E145" s="51"/>
      <c r="F145" s="54">
        <f t="shared" si="371"/>
        <v>0</v>
      </c>
      <c r="G145" s="51"/>
      <c r="H145" s="51"/>
      <c r="I145" s="51"/>
      <c r="J145" s="54">
        <f t="shared" si="373"/>
        <v>0</v>
      </c>
      <c r="K145" s="51"/>
      <c r="L145" s="51"/>
      <c r="M145" s="51"/>
      <c r="N145" s="54">
        <f t="shared" si="375"/>
        <v>0</v>
      </c>
      <c r="O145" s="51"/>
      <c r="P145" s="51"/>
      <c r="Q145" s="51"/>
      <c r="R145" s="54">
        <f t="shared" si="377"/>
        <v>0</v>
      </c>
      <c r="S145" s="83">
        <f t="shared" si="249"/>
        <v>0</v>
      </c>
    </row>
    <row r="146" spans="1:19" s="6" customFormat="1" ht="15.65" customHeight="1" x14ac:dyDescent="0.3">
      <c r="A146" s="309"/>
      <c r="B146" s="13" t="s">
        <v>43</v>
      </c>
      <c r="C146" s="60">
        <f t="shared" ref="C146:E146" si="390">C135+C141</f>
        <v>0</v>
      </c>
      <c r="D146" s="60">
        <f t="shared" si="390"/>
        <v>0</v>
      </c>
      <c r="E146" s="61">
        <f t="shared" si="390"/>
        <v>0</v>
      </c>
      <c r="F146" s="60">
        <f t="shared" si="371"/>
        <v>0</v>
      </c>
      <c r="G146" s="60">
        <f t="shared" ref="G146:I146" si="391">G135+G141</f>
        <v>0</v>
      </c>
      <c r="H146" s="60">
        <f t="shared" si="391"/>
        <v>0</v>
      </c>
      <c r="I146" s="61">
        <f t="shared" si="391"/>
        <v>0</v>
      </c>
      <c r="J146" s="60">
        <f t="shared" si="373"/>
        <v>0</v>
      </c>
      <c r="K146" s="60">
        <f t="shared" ref="K146:M146" si="392">K135+K141</f>
        <v>0</v>
      </c>
      <c r="L146" s="60">
        <f t="shared" si="392"/>
        <v>0</v>
      </c>
      <c r="M146" s="61">
        <f t="shared" si="392"/>
        <v>0</v>
      </c>
      <c r="N146" s="60">
        <f t="shared" si="375"/>
        <v>0</v>
      </c>
      <c r="O146" s="60">
        <f t="shared" ref="O146:Q146" si="393">O135+O141</f>
        <v>0</v>
      </c>
      <c r="P146" s="60">
        <f t="shared" si="393"/>
        <v>0</v>
      </c>
      <c r="Q146" s="61">
        <f t="shared" si="393"/>
        <v>0</v>
      </c>
      <c r="R146" s="60">
        <f t="shared" si="377"/>
        <v>0</v>
      </c>
      <c r="S146" s="62">
        <f t="shared" si="249"/>
        <v>0</v>
      </c>
    </row>
    <row r="147" spans="1:19" s="6" customFormat="1" ht="15.65" customHeight="1" x14ac:dyDescent="0.3">
      <c r="A147" s="309"/>
      <c r="B147" s="13" t="s">
        <v>44</v>
      </c>
      <c r="C147" s="63">
        <f t="shared" ref="C147:E147" si="394">C136</f>
        <v>0</v>
      </c>
      <c r="D147" s="63">
        <f t="shared" si="394"/>
        <v>0</v>
      </c>
      <c r="E147" s="64">
        <f t="shared" si="394"/>
        <v>0</v>
      </c>
      <c r="F147" s="63">
        <f t="shared" si="371"/>
        <v>0</v>
      </c>
      <c r="G147" s="63">
        <f t="shared" ref="G147:I147" si="395">G136</f>
        <v>0</v>
      </c>
      <c r="H147" s="63">
        <f t="shared" si="395"/>
        <v>0</v>
      </c>
      <c r="I147" s="64">
        <f t="shared" si="395"/>
        <v>0</v>
      </c>
      <c r="J147" s="63">
        <f t="shared" si="373"/>
        <v>0</v>
      </c>
      <c r="K147" s="63">
        <f t="shared" ref="K147:M147" si="396">K136</f>
        <v>0</v>
      </c>
      <c r="L147" s="63">
        <f t="shared" si="396"/>
        <v>0</v>
      </c>
      <c r="M147" s="64">
        <f t="shared" si="396"/>
        <v>0</v>
      </c>
      <c r="N147" s="63">
        <f t="shared" si="375"/>
        <v>0</v>
      </c>
      <c r="O147" s="63">
        <f t="shared" ref="O147:Q147" si="397">O136</f>
        <v>0</v>
      </c>
      <c r="P147" s="63">
        <f t="shared" si="397"/>
        <v>0</v>
      </c>
      <c r="Q147" s="64">
        <f t="shared" si="397"/>
        <v>0</v>
      </c>
      <c r="R147" s="63">
        <f t="shared" si="377"/>
        <v>0</v>
      </c>
      <c r="S147" s="65">
        <f t="shared" si="249"/>
        <v>0</v>
      </c>
    </row>
    <row r="148" spans="1:19" s="6" customFormat="1" ht="15.65" customHeight="1" x14ac:dyDescent="0.3">
      <c r="A148" s="309"/>
      <c r="B148" s="13" t="s">
        <v>45</v>
      </c>
      <c r="C148" s="63">
        <f t="shared" ref="C148:E148" si="398">C137+C143</f>
        <v>0</v>
      </c>
      <c r="D148" s="63">
        <f t="shared" si="398"/>
        <v>0</v>
      </c>
      <c r="E148" s="64">
        <f t="shared" si="398"/>
        <v>0</v>
      </c>
      <c r="F148" s="63">
        <f t="shared" si="371"/>
        <v>0</v>
      </c>
      <c r="G148" s="63">
        <f t="shared" ref="G148:I148" si="399">G137+G143</f>
        <v>0</v>
      </c>
      <c r="H148" s="63">
        <f t="shared" si="399"/>
        <v>0</v>
      </c>
      <c r="I148" s="64">
        <f t="shared" si="399"/>
        <v>0</v>
      </c>
      <c r="J148" s="63">
        <f t="shared" si="373"/>
        <v>0</v>
      </c>
      <c r="K148" s="63">
        <f t="shared" ref="K148:M148" si="400">K137+K143</f>
        <v>0</v>
      </c>
      <c r="L148" s="63">
        <f t="shared" si="400"/>
        <v>0</v>
      </c>
      <c r="M148" s="64">
        <f t="shared" si="400"/>
        <v>0</v>
      </c>
      <c r="N148" s="63">
        <f t="shared" si="375"/>
        <v>0</v>
      </c>
      <c r="O148" s="63">
        <f t="shared" ref="O148:Q148" si="401">O137+O143</f>
        <v>0</v>
      </c>
      <c r="P148" s="63">
        <f t="shared" si="401"/>
        <v>0</v>
      </c>
      <c r="Q148" s="64">
        <f t="shared" si="401"/>
        <v>0</v>
      </c>
      <c r="R148" s="63">
        <f t="shared" si="377"/>
        <v>0</v>
      </c>
      <c r="S148" s="65">
        <f t="shared" si="249"/>
        <v>0</v>
      </c>
    </row>
    <row r="149" spans="1:19" s="6" customFormat="1" ht="15.65" customHeight="1" x14ac:dyDescent="0.3">
      <c r="A149" s="309"/>
      <c r="B149" s="13" t="s">
        <v>63</v>
      </c>
      <c r="C149" s="63">
        <f t="shared" ref="C149:E149" si="402">C138</f>
        <v>0</v>
      </c>
      <c r="D149" s="63">
        <f t="shared" si="402"/>
        <v>0</v>
      </c>
      <c r="E149" s="64">
        <f t="shared" si="402"/>
        <v>0</v>
      </c>
      <c r="F149" s="63">
        <f t="shared" si="371"/>
        <v>0</v>
      </c>
      <c r="G149" s="63">
        <f t="shared" ref="G149:I149" si="403">G138</f>
        <v>0</v>
      </c>
      <c r="H149" s="63">
        <f t="shared" si="403"/>
        <v>0</v>
      </c>
      <c r="I149" s="64">
        <f t="shared" si="403"/>
        <v>0</v>
      </c>
      <c r="J149" s="63">
        <f t="shared" si="373"/>
        <v>0</v>
      </c>
      <c r="K149" s="63">
        <f t="shared" ref="K149:M149" si="404">K138</f>
        <v>0</v>
      </c>
      <c r="L149" s="63">
        <f t="shared" si="404"/>
        <v>0</v>
      </c>
      <c r="M149" s="64">
        <f t="shared" si="404"/>
        <v>0</v>
      </c>
      <c r="N149" s="63">
        <f t="shared" si="375"/>
        <v>0</v>
      </c>
      <c r="O149" s="63">
        <f t="shared" ref="O149:Q149" si="405">O138</f>
        <v>0</v>
      </c>
      <c r="P149" s="63">
        <f t="shared" si="405"/>
        <v>0</v>
      </c>
      <c r="Q149" s="64">
        <f t="shared" si="405"/>
        <v>0</v>
      </c>
      <c r="R149" s="63">
        <f t="shared" si="377"/>
        <v>0</v>
      </c>
      <c r="S149" s="65">
        <f t="shared" si="249"/>
        <v>0</v>
      </c>
    </row>
    <row r="150" spans="1:19" s="6" customFormat="1" ht="15.65" customHeight="1" x14ac:dyDescent="0.3">
      <c r="A150" s="309"/>
      <c r="B150" s="13" t="s">
        <v>64</v>
      </c>
      <c r="C150" s="63">
        <f t="shared" ref="C150:E150" si="406">C144</f>
        <v>0</v>
      </c>
      <c r="D150" s="63">
        <f t="shared" si="406"/>
        <v>0</v>
      </c>
      <c r="E150" s="64">
        <f t="shared" si="406"/>
        <v>0</v>
      </c>
      <c r="F150" s="63">
        <f t="shared" si="371"/>
        <v>0</v>
      </c>
      <c r="G150" s="63">
        <f t="shared" ref="G150:I150" si="407">G144</f>
        <v>0</v>
      </c>
      <c r="H150" s="63">
        <f t="shared" si="407"/>
        <v>0</v>
      </c>
      <c r="I150" s="64">
        <f t="shared" si="407"/>
        <v>0</v>
      </c>
      <c r="J150" s="63">
        <f t="shared" si="373"/>
        <v>0</v>
      </c>
      <c r="K150" s="63">
        <f t="shared" ref="K150:M150" si="408">K144</f>
        <v>0</v>
      </c>
      <c r="L150" s="63">
        <f t="shared" si="408"/>
        <v>0</v>
      </c>
      <c r="M150" s="64">
        <f t="shared" si="408"/>
        <v>0</v>
      </c>
      <c r="N150" s="63">
        <f t="shared" si="375"/>
        <v>0</v>
      </c>
      <c r="O150" s="63">
        <f t="shared" ref="O150:Q150" si="409">O144</f>
        <v>0</v>
      </c>
      <c r="P150" s="63">
        <f t="shared" si="409"/>
        <v>0</v>
      </c>
      <c r="Q150" s="64">
        <f t="shared" si="409"/>
        <v>0</v>
      </c>
      <c r="R150" s="63">
        <f t="shared" si="377"/>
        <v>0</v>
      </c>
      <c r="S150" s="65">
        <f t="shared" si="249"/>
        <v>0</v>
      </c>
    </row>
    <row r="151" spans="1:19" s="6" customFormat="1" ht="15.65" customHeight="1" x14ac:dyDescent="0.3">
      <c r="A151" s="309"/>
      <c r="B151" s="13" t="s">
        <v>65</v>
      </c>
      <c r="C151" s="63">
        <f t="shared" ref="C151:E151" si="410">C142</f>
        <v>0</v>
      </c>
      <c r="D151" s="63">
        <f t="shared" si="410"/>
        <v>0</v>
      </c>
      <c r="E151" s="64">
        <f t="shared" si="410"/>
        <v>0</v>
      </c>
      <c r="F151" s="63">
        <f t="shared" si="371"/>
        <v>0</v>
      </c>
      <c r="G151" s="63">
        <f t="shared" ref="G151:I151" si="411">G142</f>
        <v>0</v>
      </c>
      <c r="H151" s="63">
        <f t="shared" si="411"/>
        <v>0</v>
      </c>
      <c r="I151" s="64">
        <f t="shared" si="411"/>
        <v>0</v>
      </c>
      <c r="J151" s="63">
        <f t="shared" si="373"/>
        <v>0</v>
      </c>
      <c r="K151" s="63">
        <f t="shared" ref="K151:M151" si="412">K142</f>
        <v>0</v>
      </c>
      <c r="L151" s="63">
        <f t="shared" si="412"/>
        <v>0</v>
      </c>
      <c r="M151" s="64">
        <f t="shared" si="412"/>
        <v>0</v>
      </c>
      <c r="N151" s="63">
        <f t="shared" si="375"/>
        <v>0</v>
      </c>
      <c r="O151" s="63">
        <f t="shared" ref="O151:Q151" si="413">O142</f>
        <v>0</v>
      </c>
      <c r="P151" s="63">
        <f t="shared" si="413"/>
        <v>0</v>
      </c>
      <c r="Q151" s="64">
        <f t="shared" si="413"/>
        <v>0</v>
      </c>
      <c r="R151" s="63">
        <f t="shared" si="377"/>
        <v>0</v>
      </c>
      <c r="S151" s="65">
        <f t="shared" si="249"/>
        <v>0</v>
      </c>
    </row>
    <row r="152" spans="1:19" s="6" customFormat="1" ht="15.65" customHeight="1" x14ac:dyDescent="0.3">
      <c r="A152" s="309"/>
      <c r="B152" s="30" t="s">
        <v>149</v>
      </c>
      <c r="C152" s="31">
        <f t="shared" ref="C152:E152" si="414">C139+C145</f>
        <v>0</v>
      </c>
      <c r="D152" s="31">
        <f t="shared" si="414"/>
        <v>0</v>
      </c>
      <c r="E152" s="32">
        <f t="shared" si="414"/>
        <v>0</v>
      </c>
      <c r="F152" s="32">
        <f t="shared" si="371"/>
        <v>0</v>
      </c>
      <c r="G152" s="31">
        <f t="shared" ref="G152:I152" si="415">G139+G145</f>
        <v>0</v>
      </c>
      <c r="H152" s="31">
        <f t="shared" si="415"/>
        <v>0</v>
      </c>
      <c r="I152" s="32">
        <f t="shared" si="415"/>
        <v>0</v>
      </c>
      <c r="J152" s="32">
        <f t="shared" si="373"/>
        <v>0</v>
      </c>
      <c r="K152" s="31">
        <f t="shared" ref="K152:M152" si="416">K139+K145</f>
        <v>0</v>
      </c>
      <c r="L152" s="31">
        <f t="shared" si="416"/>
        <v>0</v>
      </c>
      <c r="M152" s="32">
        <f t="shared" si="416"/>
        <v>0</v>
      </c>
      <c r="N152" s="32">
        <f t="shared" si="375"/>
        <v>0</v>
      </c>
      <c r="O152" s="31">
        <f t="shared" ref="O152:Q152" si="417">O139+O145</f>
        <v>0</v>
      </c>
      <c r="P152" s="31">
        <f t="shared" si="417"/>
        <v>0</v>
      </c>
      <c r="Q152" s="32">
        <f t="shared" si="417"/>
        <v>0</v>
      </c>
      <c r="R152" s="32">
        <f t="shared" si="377"/>
        <v>0</v>
      </c>
      <c r="S152" s="33">
        <f t="shared" si="249"/>
        <v>0</v>
      </c>
    </row>
    <row r="153" spans="1:19" s="6" customFormat="1" ht="15.65" customHeight="1" x14ac:dyDescent="0.3">
      <c r="A153" s="309"/>
      <c r="B153" s="34" t="s">
        <v>66</v>
      </c>
      <c r="C153" s="35">
        <f t="shared" ref="C153:E153" si="418">IF(C$7=0,0,C133/C$7*1000)</f>
        <v>0</v>
      </c>
      <c r="D153" s="35">
        <f t="shared" si="418"/>
        <v>0</v>
      </c>
      <c r="E153" s="35">
        <f t="shared" si="418"/>
        <v>0</v>
      </c>
      <c r="F153" s="36">
        <f t="shared" ref="F153" si="419">IF(SUM(C$7:E$7)=0,0,F133/SUM(C$7:E$7)*1000)</f>
        <v>0</v>
      </c>
      <c r="G153" s="35">
        <f t="shared" ref="G153:I153" si="420">IF(G$7=0,0,G133/G$7*1000)</f>
        <v>0</v>
      </c>
      <c r="H153" s="35">
        <f t="shared" si="420"/>
        <v>0</v>
      </c>
      <c r="I153" s="35">
        <f t="shared" si="420"/>
        <v>0</v>
      </c>
      <c r="J153" s="36">
        <f t="shared" ref="J153" si="421">IF(SUM(G$7:I$7)=0,0,J133/SUM(G$7:I$7)*1000)</f>
        <v>0</v>
      </c>
      <c r="K153" s="35">
        <f t="shared" ref="K153:M153" si="422">IF(K$7=0,0,K133/K$7*1000)</f>
        <v>0</v>
      </c>
      <c r="L153" s="35">
        <f t="shared" si="422"/>
        <v>0</v>
      </c>
      <c r="M153" s="35">
        <f t="shared" si="422"/>
        <v>0</v>
      </c>
      <c r="N153" s="36">
        <f t="shared" ref="N153" si="423">IF(SUM(K$7:M$7)=0,0,N133/SUM(K$7:M$7)*1000)</f>
        <v>0</v>
      </c>
      <c r="O153" s="35">
        <f t="shared" ref="O153:Q153" si="424">IF(O$7=0,0,O133/O$7*1000)</f>
        <v>0</v>
      </c>
      <c r="P153" s="35">
        <f t="shared" si="424"/>
        <v>0</v>
      </c>
      <c r="Q153" s="35">
        <f t="shared" si="424"/>
        <v>0</v>
      </c>
      <c r="R153" s="36">
        <f t="shared" ref="R153" si="425">IF(SUM(O$7:Q$7)=0,0,R133/SUM(O$7:Q$7)*1000)</f>
        <v>0</v>
      </c>
      <c r="S153" s="36">
        <f>IF(SUMIF($C$4:$R$4,1,$C$7:$R$7)=0,0,S133/SUMIF($C$4:$R$4,1,$C$7:$R$7)*1000)</f>
        <v>0</v>
      </c>
    </row>
    <row r="154" spans="1:19" s="6" customFormat="1" ht="15.65" customHeight="1" x14ac:dyDescent="0.3">
      <c r="A154" s="309"/>
      <c r="B154" s="34" t="s">
        <v>67</v>
      </c>
      <c r="C154" s="37">
        <f t="shared" ref="C154:S179" si="426">IF(C133=0,0,C146/C133)</f>
        <v>0</v>
      </c>
      <c r="D154" s="37">
        <f t="shared" si="426"/>
        <v>0</v>
      </c>
      <c r="E154" s="37">
        <f t="shared" si="426"/>
        <v>0</v>
      </c>
      <c r="F154" s="37">
        <f t="shared" si="426"/>
        <v>0</v>
      </c>
      <c r="G154" s="37">
        <f t="shared" si="426"/>
        <v>0</v>
      </c>
      <c r="H154" s="37">
        <f t="shared" si="426"/>
        <v>0</v>
      </c>
      <c r="I154" s="37">
        <f t="shared" si="426"/>
        <v>0</v>
      </c>
      <c r="J154" s="37">
        <f t="shared" si="426"/>
        <v>0</v>
      </c>
      <c r="K154" s="37">
        <f t="shared" si="426"/>
        <v>0</v>
      </c>
      <c r="L154" s="37">
        <f t="shared" si="426"/>
        <v>0</v>
      </c>
      <c r="M154" s="37">
        <f t="shared" si="426"/>
        <v>0</v>
      </c>
      <c r="N154" s="37">
        <f t="shared" si="426"/>
        <v>0</v>
      </c>
      <c r="O154" s="37">
        <f t="shared" si="426"/>
        <v>0</v>
      </c>
      <c r="P154" s="37">
        <f t="shared" si="426"/>
        <v>0</v>
      </c>
      <c r="Q154" s="37">
        <f t="shared" si="426"/>
        <v>0</v>
      </c>
      <c r="R154" s="37">
        <f t="shared" si="426"/>
        <v>0</v>
      </c>
      <c r="S154" s="37">
        <f t="shared" si="426"/>
        <v>0</v>
      </c>
    </row>
    <row r="155" spans="1:19" s="6" customFormat="1" ht="15.65" customHeight="1" x14ac:dyDescent="0.3">
      <c r="A155" s="309"/>
      <c r="B155" s="34" t="s">
        <v>68</v>
      </c>
      <c r="C155" s="36">
        <f t="shared" ref="C155:E155" si="427">IF(C$7=0,0,C146/C$7*1000)</f>
        <v>0</v>
      </c>
      <c r="D155" s="36">
        <f t="shared" si="427"/>
        <v>0</v>
      </c>
      <c r="E155" s="36">
        <f t="shared" si="427"/>
        <v>0</v>
      </c>
      <c r="F155" s="36">
        <f t="shared" ref="F155" si="428">IF(SUM(C$7:E$7)=0,0,F146/SUM(C$7:E$7)*1000)</f>
        <v>0</v>
      </c>
      <c r="G155" s="36">
        <f t="shared" ref="G155:I155" si="429">IF(G$7=0,0,G146/G$7*1000)</f>
        <v>0</v>
      </c>
      <c r="H155" s="36">
        <f t="shared" si="429"/>
        <v>0</v>
      </c>
      <c r="I155" s="36">
        <f t="shared" si="429"/>
        <v>0</v>
      </c>
      <c r="J155" s="36">
        <f t="shared" ref="J155" si="430">IF(SUM(G$7:I$7)=0,0,J146/SUM(G$7:I$7)*1000)</f>
        <v>0</v>
      </c>
      <c r="K155" s="36">
        <f t="shared" ref="K155:M155" si="431">IF(K$7=0,0,K146/K$7*1000)</f>
        <v>0</v>
      </c>
      <c r="L155" s="36">
        <f t="shared" si="431"/>
        <v>0</v>
      </c>
      <c r="M155" s="36">
        <f t="shared" si="431"/>
        <v>0</v>
      </c>
      <c r="N155" s="36">
        <f t="shared" ref="N155" si="432">IF(SUM(K$7:M$7)=0,0,N146/SUM(K$7:M$7)*1000)</f>
        <v>0</v>
      </c>
      <c r="O155" s="36">
        <f t="shared" ref="O155:Q155" si="433">IF(O$7=0,0,O146/O$7*1000)</f>
        <v>0</v>
      </c>
      <c r="P155" s="36">
        <f t="shared" si="433"/>
        <v>0</v>
      </c>
      <c r="Q155" s="36">
        <f t="shared" si="433"/>
        <v>0</v>
      </c>
      <c r="R155" s="36">
        <f t="shared" ref="R155" si="434">IF(SUM(O$7:Q$7)=0,0,R146/SUM(O$7:Q$7)*1000)</f>
        <v>0</v>
      </c>
      <c r="S155" s="36">
        <f>IF(SUMIF($C$4:$R$4,1,$C$7:$R$7)=0,0,S146/SUMIF($C$4:$R$4,1,$C$7:$R$7)*1000)</f>
        <v>0</v>
      </c>
    </row>
    <row r="156" spans="1:19" s="6" customFormat="1" ht="15.65" customHeight="1" x14ac:dyDescent="0.3">
      <c r="A156" s="309"/>
      <c r="B156" s="34" t="s">
        <v>69</v>
      </c>
      <c r="C156" s="37">
        <f t="shared" ref="C156" si="435">IF(C133=0,0,SUM(C147:C151)/C133)</f>
        <v>0</v>
      </c>
      <c r="D156" s="37">
        <f t="shared" ref="D156:S181" si="436">IF(D133=0,0,SUM(D147:D151)/D133)</f>
        <v>0</v>
      </c>
      <c r="E156" s="37">
        <f t="shared" si="436"/>
        <v>0</v>
      </c>
      <c r="F156" s="37">
        <f t="shared" si="436"/>
        <v>0</v>
      </c>
      <c r="G156" s="37">
        <f t="shared" si="436"/>
        <v>0</v>
      </c>
      <c r="H156" s="37">
        <f t="shared" si="436"/>
        <v>0</v>
      </c>
      <c r="I156" s="37">
        <f t="shared" si="436"/>
        <v>0</v>
      </c>
      <c r="J156" s="37">
        <f t="shared" si="436"/>
        <v>0</v>
      </c>
      <c r="K156" s="37">
        <f t="shared" si="436"/>
        <v>0</v>
      </c>
      <c r="L156" s="37">
        <f t="shared" si="436"/>
        <v>0</v>
      </c>
      <c r="M156" s="37">
        <f t="shared" si="436"/>
        <v>0</v>
      </c>
      <c r="N156" s="37">
        <f t="shared" si="436"/>
        <v>0</v>
      </c>
      <c r="O156" s="37">
        <f t="shared" si="436"/>
        <v>0</v>
      </c>
      <c r="P156" s="37">
        <f t="shared" si="436"/>
        <v>0</v>
      </c>
      <c r="Q156" s="37">
        <f t="shared" si="436"/>
        <v>0</v>
      </c>
      <c r="R156" s="37">
        <f t="shared" si="436"/>
        <v>0</v>
      </c>
      <c r="S156" s="37">
        <f t="shared" si="436"/>
        <v>0</v>
      </c>
    </row>
    <row r="157" spans="1:19" s="6" customFormat="1" ht="15.65" customHeight="1" thickBot="1" x14ac:dyDescent="0.35">
      <c r="A157" s="310"/>
      <c r="B157" s="38" t="s">
        <v>70</v>
      </c>
      <c r="C157" s="39">
        <f t="shared" ref="C157" si="437">IF(C$7=0,0,SUM(C147:C151)/C$7*1000)</f>
        <v>0</v>
      </c>
      <c r="D157" s="39">
        <f t="shared" ref="D157:E157" si="438">IF(D$7=0,0,SUM(D147:D151)/D$7*1000)</f>
        <v>0</v>
      </c>
      <c r="E157" s="39">
        <f t="shared" si="438"/>
        <v>0</v>
      </c>
      <c r="F157" s="39">
        <f t="shared" ref="F157" si="439">IF(SUM(C$7:E$7)=0,0,SUM(F147:F151)/SUM(C$7:E$7)*1000)</f>
        <v>0</v>
      </c>
      <c r="G157" s="39">
        <f t="shared" ref="G157:I157" si="440">IF(G$7=0,0,SUM(G147:G151)/G$7*1000)</f>
        <v>0</v>
      </c>
      <c r="H157" s="39">
        <f t="shared" si="440"/>
        <v>0</v>
      </c>
      <c r="I157" s="39">
        <f t="shared" si="440"/>
        <v>0</v>
      </c>
      <c r="J157" s="39">
        <f t="shared" ref="J157" si="441">IF(SUM(G$7:I$7)=0,0,SUM(J147:J151)/SUM(G$7:I$7)*1000)</f>
        <v>0</v>
      </c>
      <c r="K157" s="39">
        <f t="shared" ref="K157:M157" si="442">IF(K$7=0,0,SUM(K147:K151)/K$7*1000)</f>
        <v>0</v>
      </c>
      <c r="L157" s="39">
        <f t="shared" si="442"/>
        <v>0</v>
      </c>
      <c r="M157" s="39">
        <f t="shared" si="442"/>
        <v>0</v>
      </c>
      <c r="N157" s="39">
        <f t="shared" ref="N157" si="443">IF(SUM(K$7:M$7)=0,0,SUM(N147:N151)/SUM(K$7:M$7)*1000)</f>
        <v>0</v>
      </c>
      <c r="O157" s="39">
        <f t="shared" ref="O157:Q157" si="444">IF(O$7=0,0,SUM(O147:O151)/O$7*1000)</f>
        <v>0</v>
      </c>
      <c r="P157" s="39">
        <f t="shared" si="444"/>
        <v>0</v>
      </c>
      <c r="Q157" s="39">
        <f t="shared" si="444"/>
        <v>0</v>
      </c>
      <c r="R157" s="39">
        <f t="shared" ref="R157" si="445">IF(SUM(O$7:Q$7)=0,0,SUM(R147:R151)/SUM(O$7:Q$7)*1000)</f>
        <v>0</v>
      </c>
      <c r="S157" s="39">
        <f>IF(SUMIF($C$4:$R$4,1,$C$7:$R$7)=0,0,SUM(S147:S151)/SUMIF($C$4:$R$4,1,$C$7:$R$7)*1000)</f>
        <v>0</v>
      </c>
    </row>
    <row r="158" spans="1:19" s="6" customFormat="1" ht="15.65" customHeight="1" x14ac:dyDescent="0.3">
      <c r="A158" s="311" t="s">
        <v>95</v>
      </c>
      <c r="B158" s="17" t="s">
        <v>54</v>
      </c>
      <c r="C158" s="54">
        <f t="shared" ref="C158:E158" si="446">C159+C165</f>
        <v>0</v>
      </c>
      <c r="D158" s="54">
        <f t="shared" si="446"/>
        <v>0</v>
      </c>
      <c r="E158" s="54">
        <f t="shared" si="446"/>
        <v>0</v>
      </c>
      <c r="F158" s="54">
        <f t="shared" ref="F158:F177" si="447">SUM(C158:E158)</f>
        <v>0</v>
      </c>
      <c r="G158" s="54">
        <f t="shared" ref="G158:I158" si="448">G159+G165</f>
        <v>0</v>
      </c>
      <c r="H158" s="54">
        <f t="shared" si="448"/>
        <v>0</v>
      </c>
      <c r="I158" s="54">
        <f t="shared" si="448"/>
        <v>0</v>
      </c>
      <c r="J158" s="54">
        <f t="shared" ref="J158:J177" si="449">SUM(G158:I158)</f>
        <v>0</v>
      </c>
      <c r="K158" s="54">
        <f t="shared" ref="K158:M158" si="450">K159+K165</f>
        <v>0</v>
      </c>
      <c r="L158" s="54">
        <f t="shared" si="450"/>
        <v>0</v>
      </c>
      <c r="M158" s="54">
        <f t="shared" si="450"/>
        <v>0</v>
      </c>
      <c r="N158" s="54">
        <f t="shared" ref="N158:N177" si="451">SUM(K158:M158)</f>
        <v>0</v>
      </c>
      <c r="O158" s="54">
        <f t="shared" ref="O158:Q158" si="452">O159+O165</f>
        <v>0</v>
      </c>
      <c r="P158" s="54">
        <f t="shared" si="452"/>
        <v>0</v>
      </c>
      <c r="Q158" s="54">
        <f t="shared" si="452"/>
        <v>0</v>
      </c>
      <c r="R158" s="54">
        <f t="shared" ref="R158:R177" si="453">SUM(O158:Q158)</f>
        <v>0</v>
      </c>
      <c r="S158" s="56">
        <f>SUMIF($C$4:$R$4,1,$C158:$R158)</f>
        <v>0</v>
      </c>
    </row>
    <row r="159" spans="1:19" s="6" customFormat="1" ht="15.65" customHeight="1" x14ac:dyDescent="0.3">
      <c r="A159" s="309"/>
      <c r="B159" s="19" t="s">
        <v>55</v>
      </c>
      <c r="C159" s="55">
        <f t="shared" ref="C159:E159" si="454">SUM(C160:C164)</f>
        <v>0</v>
      </c>
      <c r="D159" s="55">
        <f t="shared" si="454"/>
        <v>0</v>
      </c>
      <c r="E159" s="55">
        <f t="shared" si="454"/>
        <v>0</v>
      </c>
      <c r="F159" s="53">
        <f t="shared" si="447"/>
        <v>0</v>
      </c>
      <c r="G159" s="55">
        <f t="shared" ref="G159:I159" si="455">SUM(G160:G164)</f>
        <v>0</v>
      </c>
      <c r="H159" s="55">
        <f t="shared" si="455"/>
        <v>0</v>
      </c>
      <c r="I159" s="55">
        <f t="shared" si="455"/>
        <v>0</v>
      </c>
      <c r="J159" s="53">
        <f t="shared" si="449"/>
        <v>0</v>
      </c>
      <c r="K159" s="55">
        <f t="shared" ref="K159:M159" si="456">SUM(K160:K164)</f>
        <v>0</v>
      </c>
      <c r="L159" s="55">
        <f t="shared" si="456"/>
        <v>0</v>
      </c>
      <c r="M159" s="55">
        <f t="shared" si="456"/>
        <v>0</v>
      </c>
      <c r="N159" s="53">
        <f t="shared" si="451"/>
        <v>0</v>
      </c>
      <c r="O159" s="55">
        <f t="shared" ref="O159:Q159" si="457">SUM(O160:O164)</f>
        <v>0</v>
      </c>
      <c r="P159" s="55">
        <f t="shared" si="457"/>
        <v>0</v>
      </c>
      <c r="Q159" s="55">
        <f t="shared" si="457"/>
        <v>0</v>
      </c>
      <c r="R159" s="53">
        <f t="shared" si="453"/>
        <v>0</v>
      </c>
      <c r="S159" s="57">
        <f t="shared" si="249"/>
        <v>0</v>
      </c>
    </row>
    <row r="160" spans="1:19" s="6" customFormat="1" ht="15.65" customHeight="1" x14ac:dyDescent="0.3">
      <c r="A160" s="309"/>
      <c r="B160" s="21" t="s">
        <v>56</v>
      </c>
      <c r="C160" s="49"/>
      <c r="D160" s="49"/>
      <c r="E160" s="49"/>
      <c r="F160" s="52">
        <f t="shared" si="447"/>
        <v>0</v>
      </c>
      <c r="G160" s="49"/>
      <c r="H160" s="49"/>
      <c r="I160" s="49"/>
      <c r="J160" s="52">
        <f t="shared" si="449"/>
        <v>0</v>
      </c>
      <c r="K160" s="49"/>
      <c r="L160" s="49"/>
      <c r="M160" s="49"/>
      <c r="N160" s="52">
        <f t="shared" si="451"/>
        <v>0</v>
      </c>
      <c r="O160" s="49"/>
      <c r="P160" s="49"/>
      <c r="Q160" s="49"/>
      <c r="R160" s="52">
        <f t="shared" si="453"/>
        <v>0</v>
      </c>
      <c r="S160" s="58">
        <f t="shared" si="249"/>
        <v>0</v>
      </c>
    </row>
    <row r="161" spans="1:19" s="6" customFormat="1" ht="15.65" customHeight="1" x14ac:dyDescent="0.3">
      <c r="A161" s="309"/>
      <c r="B161" s="22" t="s">
        <v>57</v>
      </c>
      <c r="C161" s="50"/>
      <c r="D161" s="50"/>
      <c r="E161" s="50"/>
      <c r="F161" s="53">
        <f t="shared" si="447"/>
        <v>0</v>
      </c>
      <c r="G161" s="50"/>
      <c r="H161" s="50"/>
      <c r="I161" s="50"/>
      <c r="J161" s="53">
        <f t="shared" si="449"/>
        <v>0</v>
      </c>
      <c r="K161" s="50"/>
      <c r="L161" s="50"/>
      <c r="M161" s="50"/>
      <c r="N161" s="53">
        <f t="shared" si="451"/>
        <v>0</v>
      </c>
      <c r="O161" s="50"/>
      <c r="P161" s="50"/>
      <c r="Q161" s="50"/>
      <c r="R161" s="53">
        <f t="shared" si="453"/>
        <v>0</v>
      </c>
      <c r="S161" s="59">
        <f t="shared" si="249"/>
        <v>0</v>
      </c>
    </row>
    <row r="162" spans="1:19" s="6" customFormat="1" ht="15.65" customHeight="1" x14ac:dyDescent="0.3">
      <c r="A162" s="309"/>
      <c r="B162" s="22" t="s">
        <v>58</v>
      </c>
      <c r="C162" s="50"/>
      <c r="D162" s="50"/>
      <c r="E162" s="50"/>
      <c r="F162" s="53">
        <f t="shared" si="447"/>
        <v>0</v>
      </c>
      <c r="G162" s="50"/>
      <c r="H162" s="50"/>
      <c r="I162" s="50"/>
      <c r="J162" s="53">
        <f t="shared" si="449"/>
        <v>0</v>
      </c>
      <c r="K162" s="50"/>
      <c r="L162" s="50"/>
      <c r="M162" s="50"/>
      <c r="N162" s="53">
        <f t="shared" si="451"/>
        <v>0</v>
      </c>
      <c r="O162" s="50"/>
      <c r="P162" s="50"/>
      <c r="Q162" s="50"/>
      <c r="R162" s="53">
        <f t="shared" si="453"/>
        <v>0</v>
      </c>
      <c r="S162" s="59">
        <f t="shared" ref="S162:S225" si="458">SUMIF($C$4:$R$4,1,$C162:$R162)</f>
        <v>0</v>
      </c>
    </row>
    <row r="163" spans="1:19" s="6" customFormat="1" ht="15.65" customHeight="1" x14ac:dyDescent="0.3">
      <c r="A163" s="309"/>
      <c r="B163" s="22" t="s">
        <v>59</v>
      </c>
      <c r="C163" s="50"/>
      <c r="D163" s="50"/>
      <c r="E163" s="50"/>
      <c r="F163" s="53">
        <f t="shared" si="447"/>
        <v>0</v>
      </c>
      <c r="G163" s="50"/>
      <c r="H163" s="50"/>
      <c r="I163" s="50"/>
      <c r="J163" s="53">
        <f t="shared" si="449"/>
        <v>0</v>
      </c>
      <c r="K163" s="50"/>
      <c r="L163" s="50"/>
      <c r="M163" s="50"/>
      <c r="N163" s="53">
        <f t="shared" si="451"/>
        <v>0</v>
      </c>
      <c r="O163" s="50"/>
      <c r="P163" s="50"/>
      <c r="Q163" s="50"/>
      <c r="R163" s="53">
        <f t="shared" si="453"/>
        <v>0</v>
      </c>
      <c r="S163" s="59">
        <f t="shared" si="458"/>
        <v>0</v>
      </c>
    </row>
    <row r="164" spans="1:19" s="6" customFormat="1" ht="15.65" customHeight="1" x14ac:dyDescent="0.3">
      <c r="A164" s="309"/>
      <c r="B164" s="23" t="s">
        <v>148</v>
      </c>
      <c r="C164" s="51"/>
      <c r="D164" s="51"/>
      <c r="E164" s="51"/>
      <c r="F164" s="54">
        <f t="shared" si="447"/>
        <v>0</v>
      </c>
      <c r="G164" s="51"/>
      <c r="H164" s="51"/>
      <c r="I164" s="51"/>
      <c r="J164" s="54">
        <f t="shared" si="449"/>
        <v>0</v>
      </c>
      <c r="K164" s="51"/>
      <c r="L164" s="51"/>
      <c r="M164" s="51"/>
      <c r="N164" s="54">
        <f t="shared" si="451"/>
        <v>0</v>
      </c>
      <c r="O164" s="51"/>
      <c r="P164" s="51"/>
      <c r="Q164" s="51"/>
      <c r="R164" s="54">
        <f t="shared" si="453"/>
        <v>0</v>
      </c>
      <c r="S164" s="83">
        <f t="shared" si="458"/>
        <v>0</v>
      </c>
    </row>
    <row r="165" spans="1:19" s="6" customFormat="1" ht="15.65" customHeight="1" x14ac:dyDescent="0.3">
      <c r="A165" s="309"/>
      <c r="B165" s="19" t="s">
        <v>60</v>
      </c>
      <c r="C165" s="55">
        <f t="shared" ref="C165" si="459">SUM(C166:C170)</f>
        <v>0</v>
      </c>
      <c r="D165" s="55">
        <f t="shared" ref="D165:E165" si="460">SUM(D166:D170)</f>
        <v>0</v>
      </c>
      <c r="E165" s="55">
        <f t="shared" si="460"/>
        <v>0</v>
      </c>
      <c r="F165" s="53">
        <f t="shared" si="447"/>
        <v>0</v>
      </c>
      <c r="G165" s="55">
        <f t="shared" ref="G165" si="461">SUM(G166:G170)</f>
        <v>0</v>
      </c>
      <c r="H165" s="55">
        <f t="shared" ref="H165:I165" si="462">SUM(H166:H170)</f>
        <v>0</v>
      </c>
      <c r="I165" s="55">
        <f t="shared" si="462"/>
        <v>0</v>
      </c>
      <c r="J165" s="53">
        <f t="shared" si="449"/>
        <v>0</v>
      </c>
      <c r="K165" s="55">
        <f t="shared" ref="K165" si="463">SUM(K166:K170)</f>
        <v>0</v>
      </c>
      <c r="L165" s="55">
        <f t="shared" ref="L165:M165" si="464">SUM(L166:L170)</f>
        <v>0</v>
      </c>
      <c r="M165" s="55">
        <f t="shared" si="464"/>
        <v>0</v>
      </c>
      <c r="N165" s="53">
        <f t="shared" si="451"/>
        <v>0</v>
      </c>
      <c r="O165" s="55">
        <f t="shared" ref="O165" si="465">SUM(O166:O170)</f>
        <v>0</v>
      </c>
      <c r="P165" s="55">
        <f t="shared" ref="P165:Q165" si="466">SUM(P166:P170)</f>
        <v>0</v>
      </c>
      <c r="Q165" s="55">
        <f t="shared" si="466"/>
        <v>0</v>
      </c>
      <c r="R165" s="53">
        <f t="shared" si="453"/>
        <v>0</v>
      </c>
      <c r="S165" s="57">
        <f t="shared" si="458"/>
        <v>0</v>
      </c>
    </row>
    <row r="166" spans="1:19" s="6" customFormat="1" ht="15.65" customHeight="1" x14ac:dyDescent="0.3">
      <c r="A166" s="309"/>
      <c r="B166" s="24" t="s">
        <v>56</v>
      </c>
      <c r="C166" s="49"/>
      <c r="D166" s="49"/>
      <c r="E166" s="49"/>
      <c r="F166" s="52">
        <f t="shared" si="447"/>
        <v>0</v>
      </c>
      <c r="G166" s="49"/>
      <c r="H166" s="49"/>
      <c r="I166" s="49"/>
      <c r="J166" s="52">
        <f t="shared" si="449"/>
        <v>0</v>
      </c>
      <c r="K166" s="49"/>
      <c r="L166" s="49"/>
      <c r="M166" s="49"/>
      <c r="N166" s="52">
        <f t="shared" si="451"/>
        <v>0</v>
      </c>
      <c r="O166" s="49"/>
      <c r="P166" s="49"/>
      <c r="Q166" s="49"/>
      <c r="R166" s="52">
        <f t="shared" si="453"/>
        <v>0</v>
      </c>
      <c r="S166" s="58">
        <f t="shared" si="458"/>
        <v>0</v>
      </c>
    </row>
    <row r="167" spans="1:19" s="6" customFormat="1" ht="15.65" customHeight="1" x14ac:dyDescent="0.3">
      <c r="A167" s="309"/>
      <c r="B167" s="25" t="s">
        <v>61</v>
      </c>
      <c r="C167" s="50"/>
      <c r="D167" s="50"/>
      <c r="E167" s="50"/>
      <c r="F167" s="53">
        <f t="shared" si="447"/>
        <v>0</v>
      </c>
      <c r="G167" s="50"/>
      <c r="H167" s="50"/>
      <c r="I167" s="50"/>
      <c r="J167" s="53">
        <f t="shared" si="449"/>
        <v>0</v>
      </c>
      <c r="K167" s="50"/>
      <c r="L167" s="50"/>
      <c r="M167" s="50"/>
      <c r="N167" s="53">
        <f t="shared" si="451"/>
        <v>0</v>
      </c>
      <c r="O167" s="50"/>
      <c r="P167" s="50"/>
      <c r="Q167" s="50"/>
      <c r="R167" s="53">
        <f t="shared" si="453"/>
        <v>0</v>
      </c>
      <c r="S167" s="59">
        <f t="shared" si="458"/>
        <v>0</v>
      </c>
    </row>
    <row r="168" spans="1:19" s="6" customFormat="1" ht="15.65" customHeight="1" x14ac:dyDescent="0.3">
      <c r="A168" s="309"/>
      <c r="B168" s="25" t="s">
        <v>58</v>
      </c>
      <c r="C168" s="50"/>
      <c r="D168" s="50"/>
      <c r="E168" s="50"/>
      <c r="F168" s="53">
        <f t="shared" si="447"/>
        <v>0</v>
      </c>
      <c r="G168" s="50"/>
      <c r="H168" s="50"/>
      <c r="I168" s="50"/>
      <c r="J168" s="53">
        <f t="shared" si="449"/>
        <v>0</v>
      </c>
      <c r="K168" s="50"/>
      <c r="L168" s="50"/>
      <c r="M168" s="50"/>
      <c r="N168" s="53">
        <f t="shared" si="451"/>
        <v>0</v>
      </c>
      <c r="O168" s="50"/>
      <c r="P168" s="50"/>
      <c r="Q168" s="50"/>
      <c r="R168" s="53">
        <f t="shared" si="453"/>
        <v>0</v>
      </c>
      <c r="S168" s="59">
        <f t="shared" si="458"/>
        <v>0</v>
      </c>
    </row>
    <row r="169" spans="1:19" s="6" customFormat="1" ht="15.65" customHeight="1" x14ac:dyDescent="0.3">
      <c r="A169" s="309"/>
      <c r="B169" s="25" t="s">
        <v>62</v>
      </c>
      <c r="C169" s="50"/>
      <c r="D169" s="50"/>
      <c r="E169" s="50"/>
      <c r="F169" s="53">
        <f t="shared" si="447"/>
        <v>0</v>
      </c>
      <c r="G169" s="50"/>
      <c r="H169" s="50"/>
      <c r="I169" s="50"/>
      <c r="J169" s="53">
        <f t="shared" si="449"/>
        <v>0</v>
      </c>
      <c r="K169" s="50"/>
      <c r="L169" s="50"/>
      <c r="M169" s="50"/>
      <c r="N169" s="53">
        <f t="shared" si="451"/>
        <v>0</v>
      </c>
      <c r="O169" s="50"/>
      <c r="P169" s="50"/>
      <c r="Q169" s="50"/>
      <c r="R169" s="53">
        <f t="shared" si="453"/>
        <v>0</v>
      </c>
      <c r="S169" s="59">
        <f t="shared" si="458"/>
        <v>0</v>
      </c>
    </row>
    <row r="170" spans="1:19" s="6" customFormat="1" ht="15.65" customHeight="1" x14ac:dyDescent="0.3">
      <c r="A170" s="309"/>
      <c r="B170" s="23" t="s">
        <v>148</v>
      </c>
      <c r="C170" s="51"/>
      <c r="D170" s="51"/>
      <c r="E170" s="51"/>
      <c r="F170" s="54">
        <f t="shared" si="447"/>
        <v>0</v>
      </c>
      <c r="G170" s="51"/>
      <c r="H170" s="51"/>
      <c r="I170" s="51"/>
      <c r="J170" s="54">
        <f t="shared" si="449"/>
        <v>0</v>
      </c>
      <c r="K170" s="51"/>
      <c r="L170" s="51"/>
      <c r="M170" s="51"/>
      <c r="N170" s="54">
        <f t="shared" si="451"/>
        <v>0</v>
      </c>
      <c r="O170" s="51"/>
      <c r="P170" s="51"/>
      <c r="Q170" s="51"/>
      <c r="R170" s="54">
        <f t="shared" si="453"/>
        <v>0</v>
      </c>
      <c r="S170" s="83">
        <f t="shared" si="458"/>
        <v>0</v>
      </c>
    </row>
    <row r="171" spans="1:19" s="6" customFormat="1" ht="15.65" customHeight="1" x14ac:dyDescent="0.3">
      <c r="A171" s="309"/>
      <c r="B171" s="13" t="s">
        <v>43</v>
      </c>
      <c r="C171" s="60">
        <f t="shared" ref="C171:E171" si="467">C160+C166</f>
        <v>0</v>
      </c>
      <c r="D171" s="60">
        <f t="shared" si="467"/>
        <v>0</v>
      </c>
      <c r="E171" s="61">
        <f t="shared" si="467"/>
        <v>0</v>
      </c>
      <c r="F171" s="60">
        <f t="shared" si="447"/>
        <v>0</v>
      </c>
      <c r="G171" s="60">
        <f t="shared" ref="G171:I171" si="468">G160+G166</f>
        <v>0</v>
      </c>
      <c r="H171" s="60">
        <f t="shared" si="468"/>
        <v>0</v>
      </c>
      <c r="I171" s="61">
        <f t="shared" si="468"/>
        <v>0</v>
      </c>
      <c r="J171" s="60">
        <f t="shared" si="449"/>
        <v>0</v>
      </c>
      <c r="K171" s="60">
        <f t="shared" ref="K171:M171" si="469">K160+K166</f>
        <v>0</v>
      </c>
      <c r="L171" s="60">
        <f t="shared" si="469"/>
        <v>0</v>
      </c>
      <c r="M171" s="61">
        <f t="shared" si="469"/>
        <v>0</v>
      </c>
      <c r="N171" s="60">
        <f t="shared" si="451"/>
        <v>0</v>
      </c>
      <c r="O171" s="60">
        <f t="shared" ref="O171:Q171" si="470">O160+O166</f>
        <v>0</v>
      </c>
      <c r="P171" s="60">
        <f t="shared" si="470"/>
        <v>0</v>
      </c>
      <c r="Q171" s="61">
        <f t="shared" si="470"/>
        <v>0</v>
      </c>
      <c r="R171" s="60">
        <f t="shared" si="453"/>
        <v>0</v>
      </c>
      <c r="S171" s="62">
        <f t="shared" si="458"/>
        <v>0</v>
      </c>
    </row>
    <row r="172" spans="1:19" s="6" customFormat="1" ht="15.65" customHeight="1" x14ac:dyDescent="0.3">
      <c r="A172" s="309"/>
      <c r="B172" s="13" t="s">
        <v>44</v>
      </c>
      <c r="C172" s="63">
        <f t="shared" ref="C172:E172" si="471">C161</f>
        <v>0</v>
      </c>
      <c r="D172" s="63">
        <f t="shared" si="471"/>
        <v>0</v>
      </c>
      <c r="E172" s="64">
        <f t="shared" si="471"/>
        <v>0</v>
      </c>
      <c r="F172" s="63">
        <f t="shared" si="447"/>
        <v>0</v>
      </c>
      <c r="G172" s="63">
        <f t="shared" ref="G172:I172" si="472">G161</f>
        <v>0</v>
      </c>
      <c r="H172" s="63">
        <f t="shared" si="472"/>
        <v>0</v>
      </c>
      <c r="I172" s="64">
        <f t="shared" si="472"/>
        <v>0</v>
      </c>
      <c r="J172" s="63">
        <f t="shared" si="449"/>
        <v>0</v>
      </c>
      <c r="K172" s="63">
        <f t="shared" ref="K172:M172" si="473">K161</f>
        <v>0</v>
      </c>
      <c r="L172" s="63">
        <f t="shared" si="473"/>
        <v>0</v>
      </c>
      <c r="M172" s="64">
        <f t="shared" si="473"/>
        <v>0</v>
      </c>
      <c r="N172" s="63">
        <f t="shared" si="451"/>
        <v>0</v>
      </c>
      <c r="O172" s="63">
        <f t="shared" ref="O172:Q172" si="474">O161</f>
        <v>0</v>
      </c>
      <c r="P172" s="63">
        <f t="shared" si="474"/>
        <v>0</v>
      </c>
      <c r="Q172" s="64">
        <f t="shared" si="474"/>
        <v>0</v>
      </c>
      <c r="R172" s="63">
        <f t="shared" si="453"/>
        <v>0</v>
      </c>
      <c r="S172" s="65">
        <f t="shared" si="458"/>
        <v>0</v>
      </c>
    </row>
    <row r="173" spans="1:19" s="6" customFormat="1" ht="15.65" customHeight="1" x14ac:dyDescent="0.3">
      <c r="A173" s="309"/>
      <c r="B173" s="13" t="s">
        <v>45</v>
      </c>
      <c r="C173" s="63">
        <f t="shared" ref="C173:E173" si="475">C162+C168</f>
        <v>0</v>
      </c>
      <c r="D173" s="63">
        <f t="shared" si="475"/>
        <v>0</v>
      </c>
      <c r="E173" s="64">
        <f t="shared" si="475"/>
        <v>0</v>
      </c>
      <c r="F173" s="63">
        <f t="shared" si="447"/>
        <v>0</v>
      </c>
      <c r="G173" s="63">
        <f t="shared" ref="G173:I173" si="476">G162+G168</f>
        <v>0</v>
      </c>
      <c r="H173" s="63">
        <f t="shared" si="476"/>
        <v>0</v>
      </c>
      <c r="I173" s="64">
        <f t="shared" si="476"/>
        <v>0</v>
      </c>
      <c r="J173" s="63">
        <f t="shared" si="449"/>
        <v>0</v>
      </c>
      <c r="K173" s="63">
        <f t="shared" ref="K173:M173" si="477">K162+K168</f>
        <v>0</v>
      </c>
      <c r="L173" s="63">
        <f t="shared" si="477"/>
        <v>0</v>
      </c>
      <c r="M173" s="64">
        <f t="shared" si="477"/>
        <v>0</v>
      </c>
      <c r="N173" s="63">
        <f t="shared" si="451"/>
        <v>0</v>
      </c>
      <c r="O173" s="63">
        <f t="shared" ref="O173:Q173" si="478">O162+O168</f>
        <v>0</v>
      </c>
      <c r="P173" s="63">
        <f t="shared" si="478"/>
        <v>0</v>
      </c>
      <c r="Q173" s="64">
        <f t="shared" si="478"/>
        <v>0</v>
      </c>
      <c r="R173" s="63">
        <f t="shared" si="453"/>
        <v>0</v>
      </c>
      <c r="S173" s="65">
        <f t="shared" si="458"/>
        <v>0</v>
      </c>
    </row>
    <row r="174" spans="1:19" s="6" customFormat="1" ht="15.65" customHeight="1" x14ac:dyDescent="0.3">
      <c r="A174" s="309"/>
      <c r="B174" s="13" t="s">
        <v>63</v>
      </c>
      <c r="C174" s="63">
        <f t="shared" ref="C174:E174" si="479">C163</f>
        <v>0</v>
      </c>
      <c r="D174" s="63">
        <f t="shared" si="479"/>
        <v>0</v>
      </c>
      <c r="E174" s="64">
        <f t="shared" si="479"/>
        <v>0</v>
      </c>
      <c r="F174" s="63">
        <f t="shared" si="447"/>
        <v>0</v>
      </c>
      <c r="G174" s="63">
        <f t="shared" ref="G174:I174" si="480">G163</f>
        <v>0</v>
      </c>
      <c r="H174" s="63">
        <f t="shared" si="480"/>
        <v>0</v>
      </c>
      <c r="I174" s="64">
        <f t="shared" si="480"/>
        <v>0</v>
      </c>
      <c r="J174" s="63">
        <f t="shared" si="449"/>
        <v>0</v>
      </c>
      <c r="K174" s="63">
        <f t="shared" ref="K174:M174" si="481">K163</f>
        <v>0</v>
      </c>
      <c r="L174" s="63">
        <f t="shared" si="481"/>
        <v>0</v>
      </c>
      <c r="M174" s="64">
        <f t="shared" si="481"/>
        <v>0</v>
      </c>
      <c r="N174" s="63">
        <f t="shared" si="451"/>
        <v>0</v>
      </c>
      <c r="O174" s="63">
        <f t="shared" ref="O174:Q174" si="482">O163</f>
        <v>0</v>
      </c>
      <c r="P174" s="63">
        <f t="shared" si="482"/>
        <v>0</v>
      </c>
      <c r="Q174" s="64">
        <f t="shared" si="482"/>
        <v>0</v>
      </c>
      <c r="R174" s="63">
        <f t="shared" si="453"/>
        <v>0</v>
      </c>
      <c r="S174" s="65">
        <f t="shared" si="458"/>
        <v>0</v>
      </c>
    </row>
    <row r="175" spans="1:19" s="6" customFormat="1" ht="15.65" customHeight="1" x14ac:dyDescent="0.3">
      <c r="A175" s="309"/>
      <c r="B175" s="13" t="s">
        <v>64</v>
      </c>
      <c r="C175" s="63">
        <f t="shared" ref="C175:E175" si="483">C169</f>
        <v>0</v>
      </c>
      <c r="D175" s="63">
        <f t="shared" si="483"/>
        <v>0</v>
      </c>
      <c r="E175" s="64">
        <f t="shared" si="483"/>
        <v>0</v>
      </c>
      <c r="F175" s="63">
        <f t="shared" si="447"/>
        <v>0</v>
      </c>
      <c r="G175" s="63">
        <f t="shared" ref="G175:I175" si="484">G169</f>
        <v>0</v>
      </c>
      <c r="H175" s="63">
        <f t="shared" si="484"/>
        <v>0</v>
      </c>
      <c r="I175" s="64">
        <f t="shared" si="484"/>
        <v>0</v>
      </c>
      <c r="J175" s="63">
        <f t="shared" si="449"/>
        <v>0</v>
      </c>
      <c r="K175" s="63">
        <f t="shared" ref="K175:M175" si="485">K169</f>
        <v>0</v>
      </c>
      <c r="L175" s="63">
        <f t="shared" si="485"/>
        <v>0</v>
      </c>
      <c r="M175" s="64">
        <f t="shared" si="485"/>
        <v>0</v>
      </c>
      <c r="N175" s="63">
        <f t="shared" si="451"/>
        <v>0</v>
      </c>
      <c r="O175" s="63">
        <f t="shared" ref="O175:Q175" si="486">O169</f>
        <v>0</v>
      </c>
      <c r="P175" s="63">
        <f t="shared" si="486"/>
        <v>0</v>
      </c>
      <c r="Q175" s="64">
        <f t="shared" si="486"/>
        <v>0</v>
      </c>
      <c r="R175" s="63">
        <f t="shared" si="453"/>
        <v>0</v>
      </c>
      <c r="S175" s="65">
        <f t="shared" si="458"/>
        <v>0</v>
      </c>
    </row>
    <row r="176" spans="1:19" s="6" customFormat="1" ht="15.65" customHeight="1" x14ac:dyDescent="0.3">
      <c r="A176" s="309"/>
      <c r="B176" s="13" t="s">
        <v>65</v>
      </c>
      <c r="C176" s="63">
        <f t="shared" ref="C176:E176" si="487">C167</f>
        <v>0</v>
      </c>
      <c r="D176" s="63">
        <f t="shared" si="487"/>
        <v>0</v>
      </c>
      <c r="E176" s="64">
        <f t="shared" si="487"/>
        <v>0</v>
      </c>
      <c r="F176" s="63">
        <f t="shared" si="447"/>
        <v>0</v>
      </c>
      <c r="G176" s="63">
        <f t="shared" ref="G176:I176" si="488">G167</f>
        <v>0</v>
      </c>
      <c r="H176" s="63">
        <f t="shared" si="488"/>
        <v>0</v>
      </c>
      <c r="I176" s="64">
        <f t="shared" si="488"/>
        <v>0</v>
      </c>
      <c r="J176" s="63">
        <f t="shared" si="449"/>
        <v>0</v>
      </c>
      <c r="K176" s="63">
        <f t="shared" ref="K176:M176" si="489">K167</f>
        <v>0</v>
      </c>
      <c r="L176" s="63">
        <f t="shared" si="489"/>
        <v>0</v>
      </c>
      <c r="M176" s="64">
        <f t="shared" si="489"/>
        <v>0</v>
      </c>
      <c r="N176" s="63">
        <f t="shared" si="451"/>
        <v>0</v>
      </c>
      <c r="O176" s="63">
        <f t="shared" ref="O176:Q176" si="490">O167</f>
        <v>0</v>
      </c>
      <c r="P176" s="63">
        <f t="shared" si="490"/>
        <v>0</v>
      </c>
      <c r="Q176" s="64">
        <f t="shared" si="490"/>
        <v>0</v>
      </c>
      <c r="R176" s="63">
        <f t="shared" si="453"/>
        <v>0</v>
      </c>
      <c r="S176" s="65">
        <f t="shared" si="458"/>
        <v>0</v>
      </c>
    </row>
    <row r="177" spans="1:19" s="6" customFormat="1" ht="15.65" customHeight="1" x14ac:dyDescent="0.3">
      <c r="A177" s="309"/>
      <c r="B177" s="30" t="s">
        <v>149</v>
      </c>
      <c r="C177" s="31">
        <f t="shared" ref="C177:E177" si="491">C164+C170</f>
        <v>0</v>
      </c>
      <c r="D177" s="31">
        <f t="shared" si="491"/>
        <v>0</v>
      </c>
      <c r="E177" s="32">
        <f t="shared" si="491"/>
        <v>0</v>
      </c>
      <c r="F177" s="32">
        <f t="shared" si="447"/>
        <v>0</v>
      </c>
      <c r="G177" s="31">
        <f t="shared" ref="G177:I177" si="492">G164+G170</f>
        <v>0</v>
      </c>
      <c r="H177" s="31">
        <f t="shared" si="492"/>
        <v>0</v>
      </c>
      <c r="I177" s="32">
        <f t="shared" si="492"/>
        <v>0</v>
      </c>
      <c r="J177" s="32">
        <f t="shared" si="449"/>
        <v>0</v>
      </c>
      <c r="K177" s="31">
        <f t="shared" ref="K177:M177" si="493">K164+K170</f>
        <v>0</v>
      </c>
      <c r="L177" s="31">
        <f t="shared" si="493"/>
        <v>0</v>
      </c>
      <c r="M177" s="32">
        <f t="shared" si="493"/>
        <v>0</v>
      </c>
      <c r="N177" s="32">
        <f t="shared" si="451"/>
        <v>0</v>
      </c>
      <c r="O177" s="31">
        <f t="shared" ref="O177:Q177" si="494">O164+O170</f>
        <v>0</v>
      </c>
      <c r="P177" s="31">
        <f t="shared" si="494"/>
        <v>0</v>
      </c>
      <c r="Q177" s="32">
        <f t="shared" si="494"/>
        <v>0</v>
      </c>
      <c r="R177" s="32">
        <f t="shared" si="453"/>
        <v>0</v>
      </c>
      <c r="S177" s="33">
        <f t="shared" si="458"/>
        <v>0</v>
      </c>
    </row>
    <row r="178" spans="1:19" s="6" customFormat="1" ht="15.65" customHeight="1" x14ac:dyDescent="0.3">
      <c r="A178" s="309"/>
      <c r="B178" s="34" t="s">
        <v>66</v>
      </c>
      <c r="C178" s="35">
        <f t="shared" ref="C178:E178" si="495">IF(C$7=0,0,C158/C$7*1000)</f>
        <v>0</v>
      </c>
      <c r="D178" s="35">
        <f t="shared" si="495"/>
        <v>0</v>
      </c>
      <c r="E178" s="35">
        <f t="shared" si="495"/>
        <v>0</v>
      </c>
      <c r="F178" s="36">
        <f t="shared" ref="F178" si="496">IF(SUM(C$7:E$7)=0,0,F158/SUM(C$7:E$7)*1000)</f>
        <v>0</v>
      </c>
      <c r="G178" s="35">
        <f t="shared" ref="G178:I178" si="497">IF(G$7=0,0,G158/G$7*1000)</f>
        <v>0</v>
      </c>
      <c r="H178" s="35">
        <f t="shared" si="497"/>
        <v>0</v>
      </c>
      <c r="I178" s="35">
        <f t="shared" si="497"/>
        <v>0</v>
      </c>
      <c r="J178" s="36">
        <f t="shared" ref="J178" si="498">IF(SUM(G$7:I$7)=0,0,J158/SUM(G$7:I$7)*1000)</f>
        <v>0</v>
      </c>
      <c r="K178" s="35">
        <f t="shared" ref="K178:M178" si="499">IF(K$7=0,0,K158/K$7*1000)</f>
        <v>0</v>
      </c>
      <c r="L178" s="35">
        <f t="shared" si="499"/>
        <v>0</v>
      </c>
      <c r="M178" s="35">
        <f t="shared" si="499"/>
        <v>0</v>
      </c>
      <c r="N178" s="36">
        <f t="shared" ref="N178" si="500">IF(SUM(K$7:M$7)=0,0,N158/SUM(K$7:M$7)*1000)</f>
        <v>0</v>
      </c>
      <c r="O178" s="35">
        <f t="shared" ref="O178:Q178" si="501">IF(O$7=0,0,O158/O$7*1000)</f>
        <v>0</v>
      </c>
      <c r="P178" s="35">
        <f t="shared" si="501"/>
        <v>0</v>
      </c>
      <c r="Q178" s="35">
        <f t="shared" si="501"/>
        <v>0</v>
      </c>
      <c r="R178" s="36">
        <f t="shared" ref="R178" si="502">IF(SUM(O$7:Q$7)=0,0,R158/SUM(O$7:Q$7)*1000)</f>
        <v>0</v>
      </c>
      <c r="S178" s="36">
        <f>IF(SUMIF($C$4:$R$4,1,$C$7:$R$7)=0,0,S158/SUMIF($C$4:$R$4,1,$C$7:$R$7)*1000)</f>
        <v>0</v>
      </c>
    </row>
    <row r="179" spans="1:19" s="6" customFormat="1" ht="15.65" customHeight="1" x14ac:dyDescent="0.3">
      <c r="A179" s="309"/>
      <c r="B179" s="34" t="s">
        <v>67</v>
      </c>
      <c r="C179" s="37">
        <f t="shared" ref="C179:R179" si="503">IF(C158=0,0,C171/C158)</f>
        <v>0</v>
      </c>
      <c r="D179" s="37">
        <f t="shared" si="503"/>
        <v>0</v>
      </c>
      <c r="E179" s="37">
        <f t="shared" si="503"/>
        <v>0</v>
      </c>
      <c r="F179" s="37">
        <f t="shared" si="503"/>
        <v>0</v>
      </c>
      <c r="G179" s="37">
        <f t="shared" si="503"/>
        <v>0</v>
      </c>
      <c r="H179" s="37">
        <f t="shared" si="503"/>
        <v>0</v>
      </c>
      <c r="I179" s="37">
        <f t="shared" si="503"/>
        <v>0</v>
      </c>
      <c r="J179" s="37">
        <f t="shared" si="503"/>
        <v>0</v>
      </c>
      <c r="K179" s="37">
        <f t="shared" si="503"/>
        <v>0</v>
      </c>
      <c r="L179" s="37">
        <f t="shared" si="503"/>
        <v>0</v>
      </c>
      <c r="M179" s="37">
        <f t="shared" si="503"/>
        <v>0</v>
      </c>
      <c r="N179" s="37">
        <f t="shared" si="503"/>
        <v>0</v>
      </c>
      <c r="O179" s="37">
        <f t="shared" si="503"/>
        <v>0</v>
      </c>
      <c r="P179" s="37">
        <f t="shared" si="503"/>
        <v>0</v>
      </c>
      <c r="Q179" s="37">
        <f t="shared" si="503"/>
        <v>0</v>
      </c>
      <c r="R179" s="37">
        <f t="shared" si="503"/>
        <v>0</v>
      </c>
      <c r="S179" s="37">
        <f t="shared" si="426"/>
        <v>0</v>
      </c>
    </row>
    <row r="180" spans="1:19" s="6" customFormat="1" ht="15.65" customHeight="1" x14ac:dyDescent="0.3">
      <c r="A180" s="309"/>
      <c r="B180" s="34" t="s">
        <v>68</v>
      </c>
      <c r="C180" s="36">
        <f t="shared" ref="C180:E180" si="504">IF(C$7=0,0,C171/C$7*1000)</f>
        <v>0</v>
      </c>
      <c r="D180" s="36">
        <f t="shared" si="504"/>
        <v>0</v>
      </c>
      <c r="E180" s="36">
        <f t="shared" si="504"/>
        <v>0</v>
      </c>
      <c r="F180" s="36">
        <f t="shared" ref="F180" si="505">IF(SUM(C$7:E$7)=0,0,F171/SUM(C$7:E$7)*1000)</f>
        <v>0</v>
      </c>
      <c r="G180" s="36">
        <f t="shared" ref="G180:I180" si="506">IF(G$7=0,0,G171/G$7*1000)</f>
        <v>0</v>
      </c>
      <c r="H180" s="36">
        <f t="shared" si="506"/>
        <v>0</v>
      </c>
      <c r="I180" s="36">
        <f t="shared" si="506"/>
        <v>0</v>
      </c>
      <c r="J180" s="36">
        <f t="shared" ref="J180" si="507">IF(SUM(G$7:I$7)=0,0,J171/SUM(G$7:I$7)*1000)</f>
        <v>0</v>
      </c>
      <c r="K180" s="36">
        <f t="shared" ref="K180:M180" si="508">IF(K$7=0,0,K171/K$7*1000)</f>
        <v>0</v>
      </c>
      <c r="L180" s="36">
        <f t="shared" si="508"/>
        <v>0</v>
      </c>
      <c r="M180" s="36">
        <f t="shared" si="508"/>
        <v>0</v>
      </c>
      <c r="N180" s="36">
        <f t="shared" ref="N180" si="509">IF(SUM(K$7:M$7)=0,0,N171/SUM(K$7:M$7)*1000)</f>
        <v>0</v>
      </c>
      <c r="O180" s="36">
        <f t="shared" ref="O180:Q180" si="510">IF(O$7=0,0,O171/O$7*1000)</f>
        <v>0</v>
      </c>
      <c r="P180" s="36">
        <f t="shared" si="510"/>
        <v>0</v>
      </c>
      <c r="Q180" s="36">
        <f t="shared" si="510"/>
        <v>0</v>
      </c>
      <c r="R180" s="36">
        <f t="shared" ref="R180" si="511">IF(SUM(O$7:Q$7)=0,0,R171/SUM(O$7:Q$7)*1000)</f>
        <v>0</v>
      </c>
      <c r="S180" s="36">
        <f>IF(SUMIF($C$4:$R$4,1,$C$7:$R$7)=0,0,S171/SUMIF($C$4:$R$4,1,$C$7:$R$7)*1000)</f>
        <v>0</v>
      </c>
    </row>
    <row r="181" spans="1:19" s="6" customFormat="1" ht="15.65" customHeight="1" x14ac:dyDescent="0.3">
      <c r="A181" s="309"/>
      <c r="B181" s="34" t="s">
        <v>69</v>
      </c>
      <c r="C181" s="37">
        <f t="shared" ref="C181" si="512">IF(C158=0,0,SUM(C172:C176)/C158)</f>
        <v>0</v>
      </c>
      <c r="D181" s="37">
        <f t="shared" ref="D181:R181" si="513">IF(D158=0,0,SUM(D172:D176)/D158)</f>
        <v>0</v>
      </c>
      <c r="E181" s="37">
        <f t="shared" si="513"/>
        <v>0</v>
      </c>
      <c r="F181" s="37">
        <f t="shared" si="513"/>
        <v>0</v>
      </c>
      <c r="G181" s="37">
        <f t="shared" si="513"/>
        <v>0</v>
      </c>
      <c r="H181" s="37">
        <f t="shared" si="513"/>
        <v>0</v>
      </c>
      <c r="I181" s="37">
        <f t="shared" si="513"/>
        <v>0</v>
      </c>
      <c r="J181" s="37">
        <f t="shared" si="513"/>
        <v>0</v>
      </c>
      <c r="K181" s="37">
        <f t="shared" si="513"/>
        <v>0</v>
      </c>
      <c r="L181" s="37">
        <f t="shared" si="513"/>
        <v>0</v>
      </c>
      <c r="M181" s="37">
        <f t="shared" si="513"/>
        <v>0</v>
      </c>
      <c r="N181" s="37">
        <f t="shared" si="513"/>
        <v>0</v>
      </c>
      <c r="O181" s="37">
        <f t="shared" si="513"/>
        <v>0</v>
      </c>
      <c r="P181" s="37">
        <f t="shared" si="513"/>
        <v>0</v>
      </c>
      <c r="Q181" s="37">
        <f t="shared" si="513"/>
        <v>0</v>
      </c>
      <c r="R181" s="37">
        <f t="shared" si="513"/>
        <v>0</v>
      </c>
      <c r="S181" s="37">
        <f t="shared" si="436"/>
        <v>0</v>
      </c>
    </row>
    <row r="182" spans="1:19" s="6" customFormat="1" ht="15.65" customHeight="1" thickBot="1" x14ac:dyDescent="0.35">
      <c r="A182" s="310"/>
      <c r="B182" s="38" t="s">
        <v>70</v>
      </c>
      <c r="C182" s="39">
        <f t="shared" ref="C182" si="514">IF(C$7=0,0,SUM(C172:C176)/C$7*1000)</f>
        <v>0</v>
      </c>
      <c r="D182" s="39">
        <f t="shared" ref="D182:E182" si="515">IF(D$7=0,0,SUM(D172:D176)/D$7*1000)</f>
        <v>0</v>
      </c>
      <c r="E182" s="39">
        <f t="shared" si="515"/>
        <v>0</v>
      </c>
      <c r="F182" s="39">
        <f t="shared" ref="F182" si="516">IF(SUM(C$7:E$7)=0,0,SUM(F172:F176)/SUM(C$7:E$7)*1000)</f>
        <v>0</v>
      </c>
      <c r="G182" s="39">
        <f t="shared" ref="G182:I182" si="517">IF(G$7=0,0,SUM(G172:G176)/G$7*1000)</f>
        <v>0</v>
      </c>
      <c r="H182" s="39">
        <f t="shared" si="517"/>
        <v>0</v>
      </c>
      <c r="I182" s="39">
        <f t="shared" si="517"/>
        <v>0</v>
      </c>
      <c r="J182" s="39">
        <f t="shared" ref="J182" si="518">IF(SUM(G$7:I$7)=0,0,SUM(J172:J176)/SUM(G$7:I$7)*1000)</f>
        <v>0</v>
      </c>
      <c r="K182" s="39">
        <f t="shared" ref="K182:M182" si="519">IF(K$7=0,0,SUM(K172:K176)/K$7*1000)</f>
        <v>0</v>
      </c>
      <c r="L182" s="39">
        <f t="shared" si="519"/>
        <v>0</v>
      </c>
      <c r="M182" s="39">
        <f t="shared" si="519"/>
        <v>0</v>
      </c>
      <c r="N182" s="39">
        <f t="shared" ref="N182" si="520">IF(SUM(K$7:M$7)=0,0,SUM(N172:N176)/SUM(K$7:M$7)*1000)</f>
        <v>0</v>
      </c>
      <c r="O182" s="39">
        <f t="shared" ref="O182:Q182" si="521">IF(O$7=0,0,SUM(O172:O176)/O$7*1000)</f>
        <v>0</v>
      </c>
      <c r="P182" s="39">
        <f t="shared" si="521"/>
        <v>0</v>
      </c>
      <c r="Q182" s="39">
        <f t="shared" si="521"/>
        <v>0</v>
      </c>
      <c r="R182" s="39">
        <f t="shared" ref="R182" si="522">IF(SUM(O$7:Q$7)=0,0,SUM(R172:R176)/SUM(O$7:Q$7)*1000)</f>
        <v>0</v>
      </c>
      <c r="S182" s="39">
        <f>IF(SUMIF($C$4:$R$4,1,$C$7:$R$7)=0,0,SUM(S172:S176)/SUMIF($C$4:$R$4,1,$C$7:$R$7)*1000)</f>
        <v>0</v>
      </c>
    </row>
    <row r="183" spans="1:19" s="6" customFormat="1" ht="15.65" customHeight="1" x14ac:dyDescent="0.3">
      <c r="A183" s="311" t="s">
        <v>96</v>
      </c>
      <c r="B183" s="17" t="s">
        <v>54</v>
      </c>
      <c r="C183" s="54">
        <f t="shared" ref="C183:E183" si="523">C184+C190</f>
        <v>0</v>
      </c>
      <c r="D183" s="54">
        <f t="shared" si="523"/>
        <v>0</v>
      </c>
      <c r="E183" s="54">
        <f t="shared" si="523"/>
        <v>0</v>
      </c>
      <c r="F183" s="54">
        <f t="shared" ref="F183:F202" si="524">SUM(C183:E183)</f>
        <v>0</v>
      </c>
      <c r="G183" s="54">
        <f t="shared" ref="G183:I183" si="525">G184+G190</f>
        <v>0</v>
      </c>
      <c r="H183" s="54">
        <f t="shared" si="525"/>
        <v>0</v>
      </c>
      <c r="I183" s="54">
        <f t="shared" si="525"/>
        <v>0</v>
      </c>
      <c r="J183" s="54">
        <f t="shared" ref="J183:J202" si="526">SUM(G183:I183)</f>
        <v>0</v>
      </c>
      <c r="K183" s="54">
        <f t="shared" ref="K183:M183" si="527">K184+K190</f>
        <v>0</v>
      </c>
      <c r="L183" s="54">
        <f t="shared" si="527"/>
        <v>0</v>
      </c>
      <c r="M183" s="54">
        <f t="shared" si="527"/>
        <v>0</v>
      </c>
      <c r="N183" s="54">
        <f t="shared" ref="N183:N202" si="528">SUM(K183:M183)</f>
        <v>0</v>
      </c>
      <c r="O183" s="54">
        <f t="shared" ref="O183:Q183" si="529">O184+O190</f>
        <v>0</v>
      </c>
      <c r="P183" s="54">
        <f t="shared" si="529"/>
        <v>0</v>
      </c>
      <c r="Q183" s="54">
        <f t="shared" si="529"/>
        <v>0</v>
      </c>
      <c r="R183" s="54">
        <f t="shared" ref="R183:R202" si="530">SUM(O183:Q183)</f>
        <v>0</v>
      </c>
      <c r="S183" s="56">
        <f>SUMIF($C$4:$R$4,1,$C183:$R183)</f>
        <v>0</v>
      </c>
    </row>
    <row r="184" spans="1:19" s="6" customFormat="1" ht="15.65" customHeight="1" x14ac:dyDescent="0.3">
      <c r="A184" s="309"/>
      <c r="B184" s="19" t="s">
        <v>55</v>
      </c>
      <c r="C184" s="55">
        <f t="shared" ref="C184:E184" si="531">SUM(C185:C189)</f>
        <v>0</v>
      </c>
      <c r="D184" s="55">
        <f t="shared" si="531"/>
        <v>0</v>
      </c>
      <c r="E184" s="55">
        <f t="shared" si="531"/>
        <v>0</v>
      </c>
      <c r="F184" s="53">
        <f t="shared" si="524"/>
        <v>0</v>
      </c>
      <c r="G184" s="55">
        <f t="shared" ref="G184:I184" si="532">SUM(G185:G189)</f>
        <v>0</v>
      </c>
      <c r="H184" s="55">
        <f t="shared" si="532"/>
        <v>0</v>
      </c>
      <c r="I184" s="55">
        <f t="shared" si="532"/>
        <v>0</v>
      </c>
      <c r="J184" s="53">
        <f t="shared" si="526"/>
        <v>0</v>
      </c>
      <c r="K184" s="55">
        <f t="shared" ref="K184:M184" si="533">SUM(K185:K189)</f>
        <v>0</v>
      </c>
      <c r="L184" s="55">
        <f t="shared" si="533"/>
        <v>0</v>
      </c>
      <c r="M184" s="55">
        <f t="shared" si="533"/>
        <v>0</v>
      </c>
      <c r="N184" s="53">
        <f t="shared" si="528"/>
        <v>0</v>
      </c>
      <c r="O184" s="55">
        <f t="shared" ref="O184:Q184" si="534">SUM(O185:O189)</f>
        <v>0</v>
      </c>
      <c r="P184" s="55">
        <f t="shared" si="534"/>
        <v>0</v>
      </c>
      <c r="Q184" s="55">
        <f t="shared" si="534"/>
        <v>0</v>
      </c>
      <c r="R184" s="53">
        <f t="shared" si="530"/>
        <v>0</v>
      </c>
      <c r="S184" s="57">
        <f t="shared" si="458"/>
        <v>0</v>
      </c>
    </row>
    <row r="185" spans="1:19" s="6" customFormat="1" ht="15.65" customHeight="1" x14ac:dyDescent="0.3">
      <c r="A185" s="309"/>
      <c r="B185" s="21" t="s">
        <v>56</v>
      </c>
      <c r="C185" s="49"/>
      <c r="D185" s="49"/>
      <c r="E185" s="49"/>
      <c r="F185" s="52">
        <f t="shared" si="524"/>
        <v>0</v>
      </c>
      <c r="G185" s="49"/>
      <c r="H185" s="49"/>
      <c r="I185" s="49"/>
      <c r="J185" s="52">
        <f t="shared" si="526"/>
        <v>0</v>
      </c>
      <c r="K185" s="49"/>
      <c r="L185" s="49"/>
      <c r="M185" s="49"/>
      <c r="N185" s="52">
        <f t="shared" si="528"/>
        <v>0</v>
      </c>
      <c r="O185" s="49"/>
      <c r="P185" s="49"/>
      <c r="Q185" s="49"/>
      <c r="R185" s="52">
        <f t="shared" si="530"/>
        <v>0</v>
      </c>
      <c r="S185" s="58">
        <f t="shared" si="458"/>
        <v>0</v>
      </c>
    </row>
    <row r="186" spans="1:19" s="6" customFormat="1" ht="15.65" customHeight="1" x14ac:dyDescent="0.3">
      <c r="A186" s="309"/>
      <c r="B186" s="22" t="s">
        <v>57</v>
      </c>
      <c r="C186" s="50"/>
      <c r="D186" s="50"/>
      <c r="E186" s="50"/>
      <c r="F186" s="53">
        <f t="shared" si="524"/>
        <v>0</v>
      </c>
      <c r="G186" s="50"/>
      <c r="H186" s="50"/>
      <c r="I186" s="50"/>
      <c r="J186" s="53">
        <f t="shared" si="526"/>
        <v>0</v>
      </c>
      <c r="K186" s="50"/>
      <c r="L186" s="50"/>
      <c r="M186" s="50"/>
      <c r="N186" s="53">
        <f t="shared" si="528"/>
        <v>0</v>
      </c>
      <c r="O186" s="50"/>
      <c r="P186" s="50"/>
      <c r="Q186" s="50"/>
      <c r="R186" s="53">
        <f t="shared" si="530"/>
        <v>0</v>
      </c>
      <c r="S186" s="59">
        <f t="shared" si="458"/>
        <v>0</v>
      </c>
    </row>
    <row r="187" spans="1:19" s="6" customFormat="1" ht="15.65" customHeight="1" x14ac:dyDescent="0.3">
      <c r="A187" s="309"/>
      <c r="B187" s="22" t="s">
        <v>58</v>
      </c>
      <c r="C187" s="50"/>
      <c r="D187" s="50"/>
      <c r="E187" s="50"/>
      <c r="F187" s="53">
        <f t="shared" si="524"/>
        <v>0</v>
      </c>
      <c r="G187" s="50"/>
      <c r="H187" s="50"/>
      <c r="I187" s="50"/>
      <c r="J187" s="53">
        <f t="shared" si="526"/>
        <v>0</v>
      </c>
      <c r="K187" s="50"/>
      <c r="L187" s="50"/>
      <c r="M187" s="50"/>
      <c r="N187" s="53">
        <f t="shared" si="528"/>
        <v>0</v>
      </c>
      <c r="O187" s="50"/>
      <c r="P187" s="50"/>
      <c r="Q187" s="50"/>
      <c r="R187" s="53">
        <f t="shared" si="530"/>
        <v>0</v>
      </c>
      <c r="S187" s="59">
        <f t="shared" si="458"/>
        <v>0</v>
      </c>
    </row>
    <row r="188" spans="1:19" s="6" customFormat="1" ht="15.65" customHeight="1" x14ac:dyDescent="0.3">
      <c r="A188" s="309"/>
      <c r="B188" s="22" t="s">
        <v>59</v>
      </c>
      <c r="C188" s="50"/>
      <c r="D188" s="50"/>
      <c r="E188" s="50"/>
      <c r="F188" s="53">
        <f t="shared" si="524"/>
        <v>0</v>
      </c>
      <c r="G188" s="50"/>
      <c r="H188" s="50"/>
      <c r="I188" s="50"/>
      <c r="J188" s="53">
        <f t="shared" si="526"/>
        <v>0</v>
      </c>
      <c r="K188" s="50"/>
      <c r="L188" s="50"/>
      <c r="M188" s="50"/>
      <c r="N188" s="53">
        <f t="shared" si="528"/>
        <v>0</v>
      </c>
      <c r="O188" s="50"/>
      <c r="P188" s="50"/>
      <c r="Q188" s="50"/>
      <c r="R188" s="53">
        <f t="shared" si="530"/>
        <v>0</v>
      </c>
      <c r="S188" s="59">
        <f t="shared" si="458"/>
        <v>0</v>
      </c>
    </row>
    <row r="189" spans="1:19" s="6" customFormat="1" ht="15.65" customHeight="1" x14ac:dyDescent="0.3">
      <c r="A189" s="309"/>
      <c r="B189" s="23" t="s">
        <v>148</v>
      </c>
      <c r="C189" s="51"/>
      <c r="D189" s="51"/>
      <c r="E189" s="51"/>
      <c r="F189" s="54">
        <f t="shared" si="524"/>
        <v>0</v>
      </c>
      <c r="G189" s="51"/>
      <c r="H189" s="51"/>
      <c r="I189" s="51"/>
      <c r="J189" s="54">
        <f t="shared" si="526"/>
        <v>0</v>
      </c>
      <c r="K189" s="51"/>
      <c r="L189" s="51"/>
      <c r="M189" s="51"/>
      <c r="N189" s="54">
        <f t="shared" si="528"/>
        <v>0</v>
      </c>
      <c r="O189" s="51"/>
      <c r="P189" s="51"/>
      <c r="Q189" s="51"/>
      <c r="R189" s="54">
        <f t="shared" si="530"/>
        <v>0</v>
      </c>
      <c r="S189" s="83">
        <f t="shared" si="458"/>
        <v>0</v>
      </c>
    </row>
    <row r="190" spans="1:19" s="6" customFormat="1" ht="15.65" customHeight="1" x14ac:dyDescent="0.3">
      <c r="A190" s="309"/>
      <c r="B190" s="19" t="s">
        <v>60</v>
      </c>
      <c r="C190" s="55">
        <f t="shared" ref="C190" si="535">SUM(C191:C195)</f>
        <v>0</v>
      </c>
      <c r="D190" s="55">
        <f t="shared" ref="D190:E190" si="536">SUM(D191:D195)</f>
        <v>0</v>
      </c>
      <c r="E190" s="55">
        <f t="shared" si="536"/>
        <v>0</v>
      </c>
      <c r="F190" s="53">
        <f t="shared" si="524"/>
        <v>0</v>
      </c>
      <c r="G190" s="55">
        <f t="shared" ref="G190" si="537">SUM(G191:G195)</f>
        <v>0</v>
      </c>
      <c r="H190" s="55">
        <f t="shared" ref="H190:I190" si="538">SUM(H191:H195)</f>
        <v>0</v>
      </c>
      <c r="I190" s="55">
        <f t="shared" si="538"/>
        <v>0</v>
      </c>
      <c r="J190" s="53">
        <f t="shared" si="526"/>
        <v>0</v>
      </c>
      <c r="K190" s="55">
        <f t="shared" ref="K190" si="539">SUM(K191:K195)</f>
        <v>0</v>
      </c>
      <c r="L190" s="55">
        <f t="shared" ref="L190:M190" si="540">SUM(L191:L195)</f>
        <v>0</v>
      </c>
      <c r="M190" s="55">
        <f t="shared" si="540"/>
        <v>0</v>
      </c>
      <c r="N190" s="53">
        <f t="shared" si="528"/>
        <v>0</v>
      </c>
      <c r="O190" s="55">
        <f t="shared" ref="O190" si="541">SUM(O191:O195)</f>
        <v>0</v>
      </c>
      <c r="P190" s="55">
        <f t="shared" ref="P190:Q190" si="542">SUM(P191:P195)</f>
        <v>0</v>
      </c>
      <c r="Q190" s="55">
        <f t="shared" si="542"/>
        <v>0</v>
      </c>
      <c r="R190" s="53">
        <f t="shared" si="530"/>
        <v>0</v>
      </c>
      <c r="S190" s="57">
        <f t="shared" si="458"/>
        <v>0</v>
      </c>
    </row>
    <row r="191" spans="1:19" s="6" customFormat="1" ht="15.65" customHeight="1" x14ac:dyDescent="0.3">
      <c r="A191" s="309"/>
      <c r="B191" s="24" t="s">
        <v>56</v>
      </c>
      <c r="C191" s="49"/>
      <c r="D191" s="49"/>
      <c r="E191" s="49"/>
      <c r="F191" s="52">
        <f t="shared" si="524"/>
        <v>0</v>
      </c>
      <c r="G191" s="49"/>
      <c r="H191" s="49"/>
      <c r="I191" s="49"/>
      <c r="J191" s="52">
        <f t="shared" si="526"/>
        <v>0</v>
      </c>
      <c r="K191" s="49"/>
      <c r="L191" s="49"/>
      <c r="M191" s="49"/>
      <c r="N191" s="52">
        <f t="shared" si="528"/>
        <v>0</v>
      </c>
      <c r="O191" s="49"/>
      <c r="P191" s="49"/>
      <c r="Q191" s="49"/>
      <c r="R191" s="52">
        <f t="shared" si="530"/>
        <v>0</v>
      </c>
      <c r="S191" s="58">
        <f t="shared" si="458"/>
        <v>0</v>
      </c>
    </row>
    <row r="192" spans="1:19" s="6" customFormat="1" ht="15.65" customHeight="1" x14ac:dyDescent="0.3">
      <c r="A192" s="309"/>
      <c r="B192" s="25" t="s">
        <v>61</v>
      </c>
      <c r="C192" s="50"/>
      <c r="D192" s="50"/>
      <c r="E192" s="50"/>
      <c r="F192" s="53">
        <f t="shared" si="524"/>
        <v>0</v>
      </c>
      <c r="G192" s="50"/>
      <c r="H192" s="50"/>
      <c r="I192" s="50"/>
      <c r="J192" s="53">
        <f t="shared" si="526"/>
        <v>0</v>
      </c>
      <c r="K192" s="50"/>
      <c r="L192" s="50"/>
      <c r="M192" s="50"/>
      <c r="N192" s="53">
        <f t="shared" si="528"/>
        <v>0</v>
      </c>
      <c r="O192" s="50"/>
      <c r="P192" s="50"/>
      <c r="Q192" s="50"/>
      <c r="R192" s="53">
        <f t="shared" si="530"/>
        <v>0</v>
      </c>
      <c r="S192" s="59">
        <f t="shared" si="458"/>
        <v>0</v>
      </c>
    </row>
    <row r="193" spans="1:19" s="6" customFormat="1" ht="15.65" customHeight="1" x14ac:dyDescent="0.3">
      <c r="A193" s="309"/>
      <c r="B193" s="25" t="s">
        <v>58</v>
      </c>
      <c r="C193" s="50"/>
      <c r="D193" s="50"/>
      <c r="E193" s="50"/>
      <c r="F193" s="53">
        <f t="shared" si="524"/>
        <v>0</v>
      </c>
      <c r="G193" s="50"/>
      <c r="H193" s="50"/>
      <c r="I193" s="50"/>
      <c r="J193" s="53">
        <f t="shared" si="526"/>
        <v>0</v>
      </c>
      <c r="K193" s="50"/>
      <c r="L193" s="50"/>
      <c r="M193" s="50"/>
      <c r="N193" s="53">
        <f t="shared" si="528"/>
        <v>0</v>
      </c>
      <c r="O193" s="50"/>
      <c r="P193" s="50"/>
      <c r="Q193" s="50"/>
      <c r="R193" s="53">
        <f t="shared" si="530"/>
        <v>0</v>
      </c>
      <c r="S193" s="59">
        <f t="shared" si="458"/>
        <v>0</v>
      </c>
    </row>
    <row r="194" spans="1:19" s="6" customFormat="1" ht="15.65" customHeight="1" x14ac:dyDescent="0.3">
      <c r="A194" s="309"/>
      <c r="B194" s="25" t="s">
        <v>62</v>
      </c>
      <c r="C194" s="50"/>
      <c r="D194" s="50"/>
      <c r="E194" s="50"/>
      <c r="F194" s="53">
        <f t="shared" si="524"/>
        <v>0</v>
      </c>
      <c r="G194" s="50"/>
      <c r="H194" s="50"/>
      <c r="I194" s="50"/>
      <c r="J194" s="53">
        <f t="shared" si="526"/>
        <v>0</v>
      </c>
      <c r="K194" s="50"/>
      <c r="L194" s="50"/>
      <c r="M194" s="50"/>
      <c r="N194" s="53">
        <f t="shared" si="528"/>
        <v>0</v>
      </c>
      <c r="O194" s="50"/>
      <c r="P194" s="50"/>
      <c r="Q194" s="50"/>
      <c r="R194" s="53">
        <f t="shared" si="530"/>
        <v>0</v>
      </c>
      <c r="S194" s="59">
        <f t="shared" si="458"/>
        <v>0</v>
      </c>
    </row>
    <row r="195" spans="1:19" s="6" customFormat="1" ht="15.65" customHeight="1" x14ac:dyDescent="0.3">
      <c r="A195" s="309"/>
      <c r="B195" s="23" t="s">
        <v>148</v>
      </c>
      <c r="C195" s="51"/>
      <c r="D195" s="51"/>
      <c r="E195" s="51"/>
      <c r="F195" s="54">
        <f t="shared" si="524"/>
        <v>0</v>
      </c>
      <c r="G195" s="51"/>
      <c r="H195" s="51"/>
      <c r="I195" s="51"/>
      <c r="J195" s="54">
        <f t="shared" si="526"/>
        <v>0</v>
      </c>
      <c r="K195" s="51"/>
      <c r="L195" s="51"/>
      <c r="M195" s="51"/>
      <c r="N195" s="54">
        <f t="shared" si="528"/>
        <v>0</v>
      </c>
      <c r="O195" s="51"/>
      <c r="P195" s="51"/>
      <c r="Q195" s="51"/>
      <c r="R195" s="54">
        <f t="shared" si="530"/>
        <v>0</v>
      </c>
      <c r="S195" s="83">
        <f t="shared" si="458"/>
        <v>0</v>
      </c>
    </row>
    <row r="196" spans="1:19" s="6" customFormat="1" ht="15.65" customHeight="1" x14ac:dyDescent="0.3">
      <c r="A196" s="309"/>
      <c r="B196" s="13" t="s">
        <v>43</v>
      </c>
      <c r="C196" s="60">
        <f t="shared" ref="C196:E196" si="543">C185+C191</f>
        <v>0</v>
      </c>
      <c r="D196" s="60">
        <f t="shared" si="543"/>
        <v>0</v>
      </c>
      <c r="E196" s="61">
        <f t="shared" si="543"/>
        <v>0</v>
      </c>
      <c r="F196" s="60">
        <f t="shared" si="524"/>
        <v>0</v>
      </c>
      <c r="G196" s="60">
        <f t="shared" ref="G196:I196" si="544">G185+G191</f>
        <v>0</v>
      </c>
      <c r="H196" s="60">
        <f t="shared" si="544"/>
        <v>0</v>
      </c>
      <c r="I196" s="61">
        <f t="shared" si="544"/>
        <v>0</v>
      </c>
      <c r="J196" s="60">
        <f t="shared" si="526"/>
        <v>0</v>
      </c>
      <c r="K196" s="60">
        <f t="shared" ref="K196:M196" si="545">K185+K191</f>
        <v>0</v>
      </c>
      <c r="L196" s="60">
        <f t="shared" si="545"/>
        <v>0</v>
      </c>
      <c r="M196" s="61">
        <f t="shared" si="545"/>
        <v>0</v>
      </c>
      <c r="N196" s="60">
        <f t="shared" si="528"/>
        <v>0</v>
      </c>
      <c r="O196" s="60">
        <f t="shared" ref="O196:Q196" si="546">O185+O191</f>
        <v>0</v>
      </c>
      <c r="P196" s="60">
        <f t="shared" si="546"/>
        <v>0</v>
      </c>
      <c r="Q196" s="61">
        <f t="shared" si="546"/>
        <v>0</v>
      </c>
      <c r="R196" s="60">
        <f t="shared" si="530"/>
        <v>0</v>
      </c>
      <c r="S196" s="62">
        <f t="shared" si="458"/>
        <v>0</v>
      </c>
    </row>
    <row r="197" spans="1:19" s="6" customFormat="1" ht="15.65" customHeight="1" x14ac:dyDescent="0.3">
      <c r="A197" s="309"/>
      <c r="B197" s="13" t="s">
        <v>44</v>
      </c>
      <c r="C197" s="63">
        <f t="shared" ref="C197:E197" si="547">C186</f>
        <v>0</v>
      </c>
      <c r="D197" s="63">
        <f t="shared" si="547"/>
        <v>0</v>
      </c>
      <c r="E197" s="64">
        <f t="shared" si="547"/>
        <v>0</v>
      </c>
      <c r="F197" s="63">
        <f t="shared" si="524"/>
        <v>0</v>
      </c>
      <c r="G197" s="63">
        <f t="shared" ref="G197:I197" si="548">G186</f>
        <v>0</v>
      </c>
      <c r="H197" s="63">
        <f t="shared" si="548"/>
        <v>0</v>
      </c>
      <c r="I197" s="64">
        <f t="shared" si="548"/>
        <v>0</v>
      </c>
      <c r="J197" s="63">
        <f t="shared" si="526"/>
        <v>0</v>
      </c>
      <c r="K197" s="63">
        <f t="shared" ref="K197:M197" si="549">K186</f>
        <v>0</v>
      </c>
      <c r="L197" s="63">
        <f t="shared" si="549"/>
        <v>0</v>
      </c>
      <c r="M197" s="64">
        <f t="shared" si="549"/>
        <v>0</v>
      </c>
      <c r="N197" s="63">
        <f t="shared" si="528"/>
        <v>0</v>
      </c>
      <c r="O197" s="63">
        <f t="shared" ref="O197:Q197" si="550">O186</f>
        <v>0</v>
      </c>
      <c r="P197" s="63">
        <f t="shared" si="550"/>
        <v>0</v>
      </c>
      <c r="Q197" s="64">
        <f t="shared" si="550"/>
        <v>0</v>
      </c>
      <c r="R197" s="63">
        <f t="shared" si="530"/>
        <v>0</v>
      </c>
      <c r="S197" s="65">
        <f t="shared" si="458"/>
        <v>0</v>
      </c>
    </row>
    <row r="198" spans="1:19" s="6" customFormat="1" ht="15.65" customHeight="1" x14ac:dyDescent="0.3">
      <c r="A198" s="309"/>
      <c r="B198" s="13" t="s">
        <v>45</v>
      </c>
      <c r="C198" s="63">
        <f t="shared" ref="C198:E198" si="551">C187+C193</f>
        <v>0</v>
      </c>
      <c r="D198" s="63">
        <f t="shared" si="551"/>
        <v>0</v>
      </c>
      <c r="E198" s="64">
        <f t="shared" si="551"/>
        <v>0</v>
      </c>
      <c r="F198" s="63">
        <f t="shared" si="524"/>
        <v>0</v>
      </c>
      <c r="G198" s="63">
        <f t="shared" ref="G198:I198" si="552">G187+G193</f>
        <v>0</v>
      </c>
      <c r="H198" s="63">
        <f t="shared" si="552"/>
        <v>0</v>
      </c>
      <c r="I198" s="64">
        <f t="shared" si="552"/>
        <v>0</v>
      </c>
      <c r="J198" s="63">
        <f t="shared" si="526"/>
        <v>0</v>
      </c>
      <c r="K198" s="63">
        <f t="shared" ref="K198:M198" si="553">K187+K193</f>
        <v>0</v>
      </c>
      <c r="L198" s="63">
        <f t="shared" si="553"/>
        <v>0</v>
      </c>
      <c r="M198" s="64">
        <f t="shared" si="553"/>
        <v>0</v>
      </c>
      <c r="N198" s="63">
        <f t="shared" si="528"/>
        <v>0</v>
      </c>
      <c r="O198" s="63">
        <f t="shared" ref="O198:Q198" si="554">O187+O193</f>
        <v>0</v>
      </c>
      <c r="P198" s="63">
        <f t="shared" si="554"/>
        <v>0</v>
      </c>
      <c r="Q198" s="64">
        <f t="shared" si="554"/>
        <v>0</v>
      </c>
      <c r="R198" s="63">
        <f t="shared" si="530"/>
        <v>0</v>
      </c>
      <c r="S198" s="65">
        <f t="shared" si="458"/>
        <v>0</v>
      </c>
    </row>
    <row r="199" spans="1:19" s="6" customFormat="1" ht="15.65" customHeight="1" x14ac:dyDescent="0.3">
      <c r="A199" s="309"/>
      <c r="B199" s="13" t="s">
        <v>63</v>
      </c>
      <c r="C199" s="63">
        <f t="shared" ref="C199:E199" si="555">C188</f>
        <v>0</v>
      </c>
      <c r="D199" s="63">
        <f t="shared" si="555"/>
        <v>0</v>
      </c>
      <c r="E199" s="64">
        <f t="shared" si="555"/>
        <v>0</v>
      </c>
      <c r="F199" s="63">
        <f t="shared" si="524"/>
        <v>0</v>
      </c>
      <c r="G199" s="63">
        <f t="shared" ref="G199:I199" si="556">G188</f>
        <v>0</v>
      </c>
      <c r="H199" s="63">
        <f t="shared" si="556"/>
        <v>0</v>
      </c>
      <c r="I199" s="64">
        <f t="shared" si="556"/>
        <v>0</v>
      </c>
      <c r="J199" s="63">
        <f t="shared" si="526"/>
        <v>0</v>
      </c>
      <c r="K199" s="63">
        <f t="shared" ref="K199:M199" si="557">K188</f>
        <v>0</v>
      </c>
      <c r="L199" s="63">
        <f t="shared" si="557"/>
        <v>0</v>
      </c>
      <c r="M199" s="64">
        <f t="shared" si="557"/>
        <v>0</v>
      </c>
      <c r="N199" s="63">
        <f t="shared" si="528"/>
        <v>0</v>
      </c>
      <c r="O199" s="63">
        <f t="shared" ref="O199:Q199" si="558">O188</f>
        <v>0</v>
      </c>
      <c r="P199" s="63">
        <f t="shared" si="558"/>
        <v>0</v>
      </c>
      <c r="Q199" s="64">
        <f t="shared" si="558"/>
        <v>0</v>
      </c>
      <c r="R199" s="63">
        <f t="shared" si="530"/>
        <v>0</v>
      </c>
      <c r="S199" s="65">
        <f t="shared" si="458"/>
        <v>0</v>
      </c>
    </row>
    <row r="200" spans="1:19" s="6" customFormat="1" ht="15.65" customHeight="1" x14ac:dyDescent="0.3">
      <c r="A200" s="309"/>
      <c r="B200" s="13" t="s">
        <v>64</v>
      </c>
      <c r="C200" s="63">
        <f t="shared" ref="C200:E200" si="559">C194</f>
        <v>0</v>
      </c>
      <c r="D200" s="63">
        <f t="shared" si="559"/>
        <v>0</v>
      </c>
      <c r="E200" s="64">
        <f t="shared" si="559"/>
        <v>0</v>
      </c>
      <c r="F200" s="63">
        <f t="shared" si="524"/>
        <v>0</v>
      </c>
      <c r="G200" s="63">
        <f t="shared" ref="G200:I200" si="560">G194</f>
        <v>0</v>
      </c>
      <c r="H200" s="63">
        <f t="shared" si="560"/>
        <v>0</v>
      </c>
      <c r="I200" s="64">
        <f t="shared" si="560"/>
        <v>0</v>
      </c>
      <c r="J200" s="63">
        <f t="shared" si="526"/>
        <v>0</v>
      </c>
      <c r="K200" s="63">
        <f t="shared" ref="K200:M200" si="561">K194</f>
        <v>0</v>
      </c>
      <c r="L200" s="63">
        <f t="shared" si="561"/>
        <v>0</v>
      </c>
      <c r="M200" s="64">
        <f t="shared" si="561"/>
        <v>0</v>
      </c>
      <c r="N200" s="63">
        <f t="shared" si="528"/>
        <v>0</v>
      </c>
      <c r="O200" s="63">
        <f t="shared" ref="O200:Q200" si="562">O194</f>
        <v>0</v>
      </c>
      <c r="P200" s="63">
        <f t="shared" si="562"/>
        <v>0</v>
      </c>
      <c r="Q200" s="64">
        <f t="shared" si="562"/>
        <v>0</v>
      </c>
      <c r="R200" s="63">
        <f t="shared" si="530"/>
        <v>0</v>
      </c>
      <c r="S200" s="65">
        <f t="shared" si="458"/>
        <v>0</v>
      </c>
    </row>
    <row r="201" spans="1:19" s="6" customFormat="1" ht="15.65" customHeight="1" x14ac:dyDescent="0.3">
      <c r="A201" s="309"/>
      <c r="B201" s="13" t="s">
        <v>65</v>
      </c>
      <c r="C201" s="63">
        <f t="shared" ref="C201:E201" si="563">C192</f>
        <v>0</v>
      </c>
      <c r="D201" s="63">
        <f t="shared" si="563"/>
        <v>0</v>
      </c>
      <c r="E201" s="64">
        <f t="shared" si="563"/>
        <v>0</v>
      </c>
      <c r="F201" s="63">
        <f t="shared" si="524"/>
        <v>0</v>
      </c>
      <c r="G201" s="63">
        <f t="shared" ref="G201:I201" si="564">G192</f>
        <v>0</v>
      </c>
      <c r="H201" s="63">
        <f t="shared" si="564"/>
        <v>0</v>
      </c>
      <c r="I201" s="64">
        <f t="shared" si="564"/>
        <v>0</v>
      </c>
      <c r="J201" s="63">
        <f t="shared" si="526"/>
        <v>0</v>
      </c>
      <c r="K201" s="63">
        <f t="shared" ref="K201:M201" si="565">K192</f>
        <v>0</v>
      </c>
      <c r="L201" s="63">
        <f t="shared" si="565"/>
        <v>0</v>
      </c>
      <c r="M201" s="64">
        <f t="shared" si="565"/>
        <v>0</v>
      </c>
      <c r="N201" s="63">
        <f t="shared" si="528"/>
        <v>0</v>
      </c>
      <c r="O201" s="63">
        <f t="shared" ref="O201:Q201" si="566">O192</f>
        <v>0</v>
      </c>
      <c r="P201" s="63">
        <f t="shared" si="566"/>
        <v>0</v>
      </c>
      <c r="Q201" s="64">
        <f t="shared" si="566"/>
        <v>0</v>
      </c>
      <c r="R201" s="63">
        <f t="shared" si="530"/>
        <v>0</v>
      </c>
      <c r="S201" s="65">
        <f t="shared" si="458"/>
        <v>0</v>
      </c>
    </row>
    <row r="202" spans="1:19" s="6" customFormat="1" ht="15.65" customHeight="1" x14ac:dyDescent="0.3">
      <c r="A202" s="309"/>
      <c r="B202" s="30" t="s">
        <v>149</v>
      </c>
      <c r="C202" s="31">
        <f t="shared" ref="C202:E202" si="567">C189+C195</f>
        <v>0</v>
      </c>
      <c r="D202" s="31">
        <f t="shared" si="567"/>
        <v>0</v>
      </c>
      <c r="E202" s="32">
        <f t="shared" si="567"/>
        <v>0</v>
      </c>
      <c r="F202" s="32">
        <f t="shared" si="524"/>
        <v>0</v>
      </c>
      <c r="G202" s="31">
        <f t="shared" ref="G202:I202" si="568">G189+G195</f>
        <v>0</v>
      </c>
      <c r="H202" s="31">
        <f t="shared" si="568"/>
        <v>0</v>
      </c>
      <c r="I202" s="32">
        <f t="shared" si="568"/>
        <v>0</v>
      </c>
      <c r="J202" s="32">
        <f t="shared" si="526"/>
        <v>0</v>
      </c>
      <c r="K202" s="31">
        <f t="shared" ref="K202:M202" si="569">K189+K195</f>
        <v>0</v>
      </c>
      <c r="L202" s="31">
        <f t="shared" si="569"/>
        <v>0</v>
      </c>
      <c r="M202" s="32">
        <f t="shared" si="569"/>
        <v>0</v>
      </c>
      <c r="N202" s="32">
        <f t="shared" si="528"/>
        <v>0</v>
      </c>
      <c r="O202" s="31">
        <f t="shared" ref="O202:Q202" si="570">O189+O195</f>
        <v>0</v>
      </c>
      <c r="P202" s="31">
        <f t="shared" si="570"/>
        <v>0</v>
      </c>
      <c r="Q202" s="32">
        <f t="shared" si="570"/>
        <v>0</v>
      </c>
      <c r="R202" s="32">
        <f t="shared" si="530"/>
        <v>0</v>
      </c>
      <c r="S202" s="33">
        <f t="shared" si="458"/>
        <v>0</v>
      </c>
    </row>
    <row r="203" spans="1:19" s="6" customFormat="1" ht="15.65" customHeight="1" x14ac:dyDescent="0.3">
      <c r="A203" s="309"/>
      <c r="B203" s="34" t="s">
        <v>66</v>
      </c>
      <c r="C203" s="35">
        <f t="shared" ref="C203:E203" si="571">IF(C$7=0,0,C183/C$7*1000)</f>
        <v>0</v>
      </c>
      <c r="D203" s="35">
        <f t="shared" si="571"/>
        <v>0</v>
      </c>
      <c r="E203" s="35">
        <f t="shared" si="571"/>
        <v>0</v>
      </c>
      <c r="F203" s="36">
        <f t="shared" ref="F203" si="572">IF(SUM(C$7:E$7)=0,0,F183/SUM(C$7:E$7)*1000)</f>
        <v>0</v>
      </c>
      <c r="G203" s="35">
        <f t="shared" ref="G203:I203" si="573">IF(G$7=0,0,G183/G$7*1000)</f>
        <v>0</v>
      </c>
      <c r="H203" s="35">
        <f t="shared" si="573"/>
        <v>0</v>
      </c>
      <c r="I203" s="35">
        <f t="shared" si="573"/>
        <v>0</v>
      </c>
      <c r="J203" s="36">
        <f t="shared" ref="J203" si="574">IF(SUM(G$7:I$7)=0,0,J183/SUM(G$7:I$7)*1000)</f>
        <v>0</v>
      </c>
      <c r="K203" s="35">
        <f t="shared" ref="K203:M203" si="575">IF(K$7=0,0,K183/K$7*1000)</f>
        <v>0</v>
      </c>
      <c r="L203" s="35">
        <f t="shared" si="575"/>
        <v>0</v>
      </c>
      <c r="M203" s="35">
        <f t="shared" si="575"/>
        <v>0</v>
      </c>
      <c r="N203" s="36">
        <f t="shared" ref="N203" si="576">IF(SUM(K$7:M$7)=0,0,N183/SUM(K$7:M$7)*1000)</f>
        <v>0</v>
      </c>
      <c r="O203" s="35">
        <f t="shared" ref="O203:Q203" si="577">IF(O$7=0,0,O183/O$7*1000)</f>
        <v>0</v>
      </c>
      <c r="P203" s="35">
        <f t="shared" si="577"/>
        <v>0</v>
      </c>
      <c r="Q203" s="35">
        <f t="shared" si="577"/>
        <v>0</v>
      </c>
      <c r="R203" s="36">
        <f t="shared" ref="R203" si="578">IF(SUM(O$7:Q$7)=0,0,R183/SUM(O$7:Q$7)*1000)</f>
        <v>0</v>
      </c>
      <c r="S203" s="36">
        <f>IF(SUMIF($C$4:$R$4,1,$C$7:$R$7)=0,0,S183/SUMIF($C$4:$R$4,1,$C$7:$R$7)*1000)</f>
        <v>0</v>
      </c>
    </row>
    <row r="204" spans="1:19" s="6" customFormat="1" ht="15.65" customHeight="1" x14ac:dyDescent="0.3">
      <c r="A204" s="309"/>
      <c r="B204" s="34" t="s">
        <v>67</v>
      </c>
      <c r="C204" s="37">
        <f t="shared" ref="C204:S229" si="579">IF(C183=0,0,C196/C183)</f>
        <v>0</v>
      </c>
      <c r="D204" s="37">
        <f t="shared" si="579"/>
        <v>0</v>
      </c>
      <c r="E204" s="37">
        <f t="shared" si="579"/>
        <v>0</v>
      </c>
      <c r="F204" s="37">
        <f t="shared" si="579"/>
        <v>0</v>
      </c>
      <c r="G204" s="37">
        <f t="shared" si="579"/>
        <v>0</v>
      </c>
      <c r="H204" s="37">
        <f t="shared" si="579"/>
        <v>0</v>
      </c>
      <c r="I204" s="37">
        <f t="shared" si="579"/>
        <v>0</v>
      </c>
      <c r="J204" s="37">
        <f t="shared" si="579"/>
        <v>0</v>
      </c>
      <c r="K204" s="37">
        <f t="shared" si="579"/>
        <v>0</v>
      </c>
      <c r="L204" s="37">
        <f t="shared" si="579"/>
        <v>0</v>
      </c>
      <c r="M204" s="37">
        <f t="shared" si="579"/>
        <v>0</v>
      </c>
      <c r="N204" s="37">
        <f t="shared" si="579"/>
        <v>0</v>
      </c>
      <c r="O204" s="37">
        <f t="shared" si="579"/>
        <v>0</v>
      </c>
      <c r="P204" s="37">
        <f t="shared" si="579"/>
        <v>0</v>
      </c>
      <c r="Q204" s="37">
        <f t="shared" si="579"/>
        <v>0</v>
      </c>
      <c r="R204" s="37">
        <f t="shared" si="579"/>
        <v>0</v>
      </c>
      <c r="S204" s="37">
        <f t="shared" si="579"/>
        <v>0</v>
      </c>
    </row>
    <row r="205" spans="1:19" s="6" customFormat="1" ht="15.65" customHeight="1" x14ac:dyDescent="0.3">
      <c r="A205" s="309"/>
      <c r="B205" s="34" t="s">
        <v>68</v>
      </c>
      <c r="C205" s="36">
        <f t="shared" ref="C205:E205" si="580">IF(C$7=0,0,C196/C$7*1000)</f>
        <v>0</v>
      </c>
      <c r="D205" s="36">
        <f t="shared" si="580"/>
        <v>0</v>
      </c>
      <c r="E205" s="36">
        <f t="shared" si="580"/>
        <v>0</v>
      </c>
      <c r="F205" s="36">
        <f t="shared" ref="F205" si="581">IF(SUM(C$7:E$7)=0,0,F196/SUM(C$7:E$7)*1000)</f>
        <v>0</v>
      </c>
      <c r="G205" s="36">
        <f t="shared" ref="G205:I205" si="582">IF(G$7=0,0,G196/G$7*1000)</f>
        <v>0</v>
      </c>
      <c r="H205" s="36">
        <f t="shared" si="582"/>
        <v>0</v>
      </c>
      <c r="I205" s="36">
        <f t="shared" si="582"/>
        <v>0</v>
      </c>
      <c r="J205" s="36">
        <f t="shared" ref="J205" si="583">IF(SUM(G$7:I$7)=0,0,J196/SUM(G$7:I$7)*1000)</f>
        <v>0</v>
      </c>
      <c r="K205" s="36">
        <f t="shared" ref="K205:M205" si="584">IF(K$7=0,0,K196/K$7*1000)</f>
        <v>0</v>
      </c>
      <c r="L205" s="36">
        <f t="shared" si="584"/>
        <v>0</v>
      </c>
      <c r="M205" s="36">
        <f t="shared" si="584"/>
        <v>0</v>
      </c>
      <c r="N205" s="36">
        <f t="shared" ref="N205" si="585">IF(SUM(K$7:M$7)=0,0,N196/SUM(K$7:M$7)*1000)</f>
        <v>0</v>
      </c>
      <c r="O205" s="36">
        <f t="shared" ref="O205:Q205" si="586">IF(O$7=0,0,O196/O$7*1000)</f>
        <v>0</v>
      </c>
      <c r="P205" s="36">
        <f t="shared" si="586"/>
        <v>0</v>
      </c>
      <c r="Q205" s="36">
        <f t="shared" si="586"/>
        <v>0</v>
      </c>
      <c r="R205" s="36">
        <f t="shared" ref="R205" si="587">IF(SUM(O$7:Q$7)=0,0,R196/SUM(O$7:Q$7)*1000)</f>
        <v>0</v>
      </c>
      <c r="S205" s="36">
        <f>IF(SUMIF($C$4:$R$4,1,$C$7:$R$7)=0,0,S196/SUMIF($C$4:$R$4,1,$C$7:$R$7)*1000)</f>
        <v>0</v>
      </c>
    </row>
    <row r="206" spans="1:19" s="6" customFormat="1" ht="15.65" customHeight="1" x14ac:dyDescent="0.3">
      <c r="A206" s="309"/>
      <c r="B206" s="34" t="s">
        <v>69</v>
      </c>
      <c r="C206" s="37">
        <f t="shared" ref="C206" si="588">IF(C183=0,0,SUM(C197:C201)/C183)</f>
        <v>0</v>
      </c>
      <c r="D206" s="37">
        <f t="shared" ref="D206:S231" si="589">IF(D183=0,0,SUM(D197:D201)/D183)</f>
        <v>0</v>
      </c>
      <c r="E206" s="37">
        <f t="shared" si="589"/>
        <v>0</v>
      </c>
      <c r="F206" s="37">
        <f t="shared" si="589"/>
        <v>0</v>
      </c>
      <c r="G206" s="37">
        <f t="shared" si="589"/>
        <v>0</v>
      </c>
      <c r="H206" s="37">
        <f t="shared" si="589"/>
        <v>0</v>
      </c>
      <c r="I206" s="37">
        <f t="shared" si="589"/>
        <v>0</v>
      </c>
      <c r="J206" s="37">
        <f t="shared" si="589"/>
        <v>0</v>
      </c>
      <c r="K206" s="37">
        <f t="shared" si="589"/>
        <v>0</v>
      </c>
      <c r="L206" s="37">
        <f t="shared" si="589"/>
        <v>0</v>
      </c>
      <c r="M206" s="37">
        <f t="shared" si="589"/>
        <v>0</v>
      </c>
      <c r="N206" s="37">
        <f t="shared" si="589"/>
        <v>0</v>
      </c>
      <c r="O206" s="37">
        <f t="shared" si="589"/>
        <v>0</v>
      </c>
      <c r="P206" s="37">
        <f t="shared" si="589"/>
        <v>0</v>
      </c>
      <c r="Q206" s="37">
        <f t="shared" si="589"/>
        <v>0</v>
      </c>
      <c r="R206" s="37">
        <f t="shared" si="589"/>
        <v>0</v>
      </c>
      <c r="S206" s="37">
        <f t="shared" si="589"/>
        <v>0</v>
      </c>
    </row>
    <row r="207" spans="1:19" s="6" customFormat="1" ht="15.65" customHeight="1" thickBot="1" x14ac:dyDescent="0.35">
      <c r="A207" s="310"/>
      <c r="B207" s="38" t="s">
        <v>70</v>
      </c>
      <c r="C207" s="39">
        <f t="shared" ref="C207" si="590">IF(C$7=0,0,SUM(C197:C201)/C$7*1000)</f>
        <v>0</v>
      </c>
      <c r="D207" s="39">
        <f t="shared" ref="D207:E207" si="591">IF(D$7=0,0,SUM(D197:D201)/D$7*1000)</f>
        <v>0</v>
      </c>
      <c r="E207" s="39">
        <f t="shared" si="591"/>
        <v>0</v>
      </c>
      <c r="F207" s="39">
        <f t="shared" ref="F207" si="592">IF(SUM(C$7:E$7)=0,0,SUM(F197:F201)/SUM(C$7:E$7)*1000)</f>
        <v>0</v>
      </c>
      <c r="G207" s="39">
        <f t="shared" ref="G207:I207" si="593">IF(G$7=0,0,SUM(G197:G201)/G$7*1000)</f>
        <v>0</v>
      </c>
      <c r="H207" s="39">
        <f t="shared" si="593"/>
        <v>0</v>
      </c>
      <c r="I207" s="39">
        <f t="shared" si="593"/>
        <v>0</v>
      </c>
      <c r="J207" s="39">
        <f t="shared" ref="J207" si="594">IF(SUM(G$7:I$7)=0,0,SUM(J197:J201)/SUM(G$7:I$7)*1000)</f>
        <v>0</v>
      </c>
      <c r="K207" s="39">
        <f t="shared" ref="K207:M207" si="595">IF(K$7=0,0,SUM(K197:K201)/K$7*1000)</f>
        <v>0</v>
      </c>
      <c r="L207" s="39">
        <f t="shared" si="595"/>
        <v>0</v>
      </c>
      <c r="M207" s="39">
        <f t="shared" si="595"/>
        <v>0</v>
      </c>
      <c r="N207" s="39">
        <f t="shared" ref="N207" si="596">IF(SUM(K$7:M$7)=0,0,SUM(N197:N201)/SUM(K$7:M$7)*1000)</f>
        <v>0</v>
      </c>
      <c r="O207" s="39">
        <f t="shared" ref="O207:Q207" si="597">IF(O$7=0,0,SUM(O197:O201)/O$7*1000)</f>
        <v>0</v>
      </c>
      <c r="P207" s="39">
        <f t="shared" si="597"/>
        <v>0</v>
      </c>
      <c r="Q207" s="39">
        <f t="shared" si="597"/>
        <v>0</v>
      </c>
      <c r="R207" s="39">
        <f t="shared" ref="R207" si="598">IF(SUM(O$7:Q$7)=0,0,SUM(R197:R201)/SUM(O$7:Q$7)*1000)</f>
        <v>0</v>
      </c>
      <c r="S207" s="39">
        <f>IF(SUMIF($C$4:$R$4,1,$C$7:$R$7)=0,0,SUM(S197:S201)/SUMIF($C$4:$R$4,1,$C$7:$R$7)*1000)</f>
        <v>0</v>
      </c>
    </row>
    <row r="208" spans="1:19" s="6" customFormat="1" ht="15.65" customHeight="1" x14ac:dyDescent="0.3">
      <c r="A208" s="311" t="s">
        <v>133</v>
      </c>
      <c r="B208" s="17" t="s">
        <v>54</v>
      </c>
      <c r="C208" s="54">
        <f t="shared" ref="C208:E208" si="599">C209+C215</f>
        <v>0</v>
      </c>
      <c r="D208" s="54">
        <f t="shared" si="599"/>
        <v>0</v>
      </c>
      <c r="E208" s="54">
        <f t="shared" si="599"/>
        <v>0</v>
      </c>
      <c r="F208" s="54">
        <f t="shared" ref="F208:F227" si="600">SUM(C208:E208)</f>
        <v>0</v>
      </c>
      <c r="G208" s="54">
        <f t="shared" ref="G208:I208" si="601">G209+G215</f>
        <v>0</v>
      </c>
      <c r="H208" s="54">
        <f t="shared" si="601"/>
        <v>0</v>
      </c>
      <c r="I208" s="54">
        <f t="shared" si="601"/>
        <v>0</v>
      </c>
      <c r="J208" s="54">
        <f t="shared" ref="J208:J227" si="602">SUM(G208:I208)</f>
        <v>0</v>
      </c>
      <c r="K208" s="54">
        <f t="shared" ref="K208:M208" si="603">K209+K215</f>
        <v>0</v>
      </c>
      <c r="L208" s="54">
        <f t="shared" si="603"/>
        <v>0</v>
      </c>
      <c r="M208" s="54">
        <f t="shared" si="603"/>
        <v>0</v>
      </c>
      <c r="N208" s="54">
        <f t="shared" ref="N208:N227" si="604">SUM(K208:M208)</f>
        <v>0</v>
      </c>
      <c r="O208" s="54">
        <f t="shared" ref="O208:Q208" si="605">O209+O215</f>
        <v>0</v>
      </c>
      <c r="P208" s="54">
        <f t="shared" si="605"/>
        <v>0</v>
      </c>
      <c r="Q208" s="54">
        <f t="shared" si="605"/>
        <v>0</v>
      </c>
      <c r="R208" s="54">
        <f t="shared" ref="R208:R227" si="606">SUM(O208:Q208)</f>
        <v>0</v>
      </c>
      <c r="S208" s="56">
        <f>SUMIF($C$4:$R$4,1,$C208:$R208)</f>
        <v>0</v>
      </c>
    </row>
    <row r="209" spans="1:19" s="6" customFormat="1" ht="15.65" customHeight="1" x14ac:dyDescent="0.3">
      <c r="A209" s="309"/>
      <c r="B209" s="19" t="s">
        <v>55</v>
      </c>
      <c r="C209" s="55">
        <f t="shared" ref="C209:E209" si="607">SUM(C210:C214)</f>
        <v>0</v>
      </c>
      <c r="D209" s="55">
        <f t="shared" si="607"/>
        <v>0</v>
      </c>
      <c r="E209" s="55">
        <f t="shared" si="607"/>
        <v>0</v>
      </c>
      <c r="F209" s="53">
        <f t="shared" si="600"/>
        <v>0</v>
      </c>
      <c r="G209" s="55">
        <f t="shared" ref="G209:I209" si="608">SUM(G210:G214)</f>
        <v>0</v>
      </c>
      <c r="H209" s="55">
        <f t="shared" si="608"/>
        <v>0</v>
      </c>
      <c r="I209" s="55">
        <f t="shared" si="608"/>
        <v>0</v>
      </c>
      <c r="J209" s="53">
        <f t="shared" si="602"/>
        <v>0</v>
      </c>
      <c r="K209" s="55">
        <f t="shared" ref="K209:M209" si="609">SUM(K210:K214)</f>
        <v>0</v>
      </c>
      <c r="L209" s="55">
        <f t="shared" si="609"/>
        <v>0</v>
      </c>
      <c r="M209" s="55">
        <f t="shared" si="609"/>
        <v>0</v>
      </c>
      <c r="N209" s="53">
        <f t="shared" si="604"/>
        <v>0</v>
      </c>
      <c r="O209" s="55">
        <f t="shared" ref="O209:Q209" si="610">SUM(O210:O214)</f>
        <v>0</v>
      </c>
      <c r="P209" s="55">
        <f t="shared" si="610"/>
        <v>0</v>
      </c>
      <c r="Q209" s="55">
        <f t="shared" si="610"/>
        <v>0</v>
      </c>
      <c r="R209" s="53">
        <f t="shared" si="606"/>
        <v>0</v>
      </c>
      <c r="S209" s="57">
        <f t="shared" si="458"/>
        <v>0</v>
      </c>
    </row>
    <row r="210" spans="1:19" s="6" customFormat="1" ht="15.65" customHeight="1" x14ac:dyDescent="0.3">
      <c r="A210" s="309"/>
      <c r="B210" s="21" t="s">
        <v>56</v>
      </c>
      <c r="C210" s="49"/>
      <c r="D210" s="49"/>
      <c r="E210" s="49"/>
      <c r="F210" s="52">
        <f t="shared" si="600"/>
        <v>0</v>
      </c>
      <c r="G210" s="49"/>
      <c r="H210" s="49"/>
      <c r="I210" s="49"/>
      <c r="J210" s="52">
        <f t="shared" si="602"/>
        <v>0</v>
      </c>
      <c r="K210" s="49"/>
      <c r="L210" s="49"/>
      <c r="M210" s="49"/>
      <c r="N210" s="52">
        <f t="shared" si="604"/>
        <v>0</v>
      </c>
      <c r="O210" s="49"/>
      <c r="P210" s="49"/>
      <c r="Q210" s="49"/>
      <c r="R210" s="52">
        <f t="shared" si="606"/>
        <v>0</v>
      </c>
      <c r="S210" s="58">
        <f t="shared" si="458"/>
        <v>0</v>
      </c>
    </row>
    <row r="211" spans="1:19" s="6" customFormat="1" ht="15.65" customHeight="1" x14ac:dyDescent="0.3">
      <c r="A211" s="309"/>
      <c r="B211" s="22" t="s">
        <v>57</v>
      </c>
      <c r="C211" s="50"/>
      <c r="D211" s="50"/>
      <c r="E211" s="50"/>
      <c r="F211" s="53">
        <f t="shared" si="600"/>
        <v>0</v>
      </c>
      <c r="G211" s="50"/>
      <c r="H211" s="50"/>
      <c r="I211" s="50"/>
      <c r="J211" s="53">
        <f t="shared" si="602"/>
        <v>0</v>
      </c>
      <c r="K211" s="50"/>
      <c r="L211" s="50"/>
      <c r="M211" s="50"/>
      <c r="N211" s="53">
        <f t="shared" si="604"/>
        <v>0</v>
      </c>
      <c r="O211" s="50"/>
      <c r="P211" s="50"/>
      <c r="Q211" s="50"/>
      <c r="R211" s="53">
        <f t="shared" si="606"/>
        <v>0</v>
      </c>
      <c r="S211" s="59">
        <f t="shared" si="458"/>
        <v>0</v>
      </c>
    </row>
    <row r="212" spans="1:19" s="6" customFormat="1" ht="15.65" customHeight="1" x14ac:dyDescent="0.3">
      <c r="A212" s="309"/>
      <c r="B212" s="22" t="s">
        <v>58</v>
      </c>
      <c r="C212" s="50"/>
      <c r="D212" s="50"/>
      <c r="E212" s="50"/>
      <c r="F212" s="53">
        <f t="shared" si="600"/>
        <v>0</v>
      </c>
      <c r="G212" s="50"/>
      <c r="H212" s="50"/>
      <c r="I212" s="50"/>
      <c r="J212" s="53">
        <f t="shared" si="602"/>
        <v>0</v>
      </c>
      <c r="K212" s="50"/>
      <c r="L212" s="50"/>
      <c r="M212" s="50"/>
      <c r="N212" s="53">
        <f t="shared" si="604"/>
        <v>0</v>
      </c>
      <c r="O212" s="50"/>
      <c r="P212" s="50"/>
      <c r="Q212" s="50"/>
      <c r="R212" s="53">
        <f t="shared" si="606"/>
        <v>0</v>
      </c>
      <c r="S212" s="59">
        <f t="shared" si="458"/>
        <v>0</v>
      </c>
    </row>
    <row r="213" spans="1:19" s="6" customFormat="1" ht="15.65" customHeight="1" x14ac:dyDescent="0.3">
      <c r="A213" s="309"/>
      <c r="B213" s="22" t="s">
        <v>59</v>
      </c>
      <c r="C213" s="50"/>
      <c r="D213" s="50"/>
      <c r="E213" s="50"/>
      <c r="F213" s="53">
        <f t="shared" si="600"/>
        <v>0</v>
      </c>
      <c r="G213" s="50"/>
      <c r="H213" s="50"/>
      <c r="I213" s="50"/>
      <c r="J213" s="53">
        <f t="shared" si="602"/>
        <v>0</v>
      </c>
      <c r="K213" s="50"/>
      <c r="L213" s="50"/>
      <c r="M213" s="50"/>
      <c r="N213" s="53">
        <f t="shared" si="604"/>
        <v>0</v>
      </c>
      <c r="O213" s="50"/>
      <c r="P213" s="50"/>
      <c r="Q213" s="50"/>
      <c r="R213" s="53">
        <f t="shared" si="606"/>
        <v>0</v>
      </c>
      <c r="S213" s="59">
        <f t="shared" si="458"/>
        <v>0</v>
      </c>
    </row>
    <row r="214" spans="1:19" s="6" customFormat="1" ht="15.65" customHeight="1" x14ac:dyDescent="0.3">
      <c r="A214" s="309"/>
      <c r="B214" s="23" t="s">
        <v>148</v>
      </c>
      <c r="C214" s="51"/>
      <c r="D214" s="51"/>
      <c r="E214" s="51"/>
      <c r="F214" s="54">
        <f t="shared" si="600"/>
        <v>0</v>
      </c>
      <c r="G214" s="51"/>
      <c r="H214" s="51"/>
      <c r="I214" s="51"/>
      <c r="J214" s="54">
        <f t="shared" si="602"/>
        <v>0</v>
      </c>
      <c r="K214" s="51"/>
      <c r="L214" s="51"/>
      <c r="M214" s="51"/>
      <c r="N214" s="54">
        <f t="shared" si="604"/>
        <v>0</v>
      </c>
      <c r="O214" s="51"/>
      <c r="P214" s="51"/>
      <c r="Q214" s="51"/>
      <c r="R214" s="54">
        <f t="shared" si="606"/>
        <v>0</v>
      </c>
      <c r="S214" s="83">
        <f t="shared" si="458"/>
        <v>0</v>
      </c>
    </row>
    <row r="215" spans="1:19" s="6" customFormat="1" ht="15.65" customHeight="1" x14ac:dyDescent="0.3">
      <c r="A215" s="309"/>
      <c r="B215" s="19" t="s">
        <v>60</v>
      </c>
      <c r="C215" s="55">
        <f t="shared" ref="C215" si="611">SUM(C216:C220)</f>
        <v>0</v>
      </c>
      <c r="D215" s="55">
        <f t="shared" ref="D215:E215" si="612">SUM(D216:D220)</f>
        <v>0</v>
      </c>
      <c r="E215" s="55">
        <f t="shared" si="612"/>
        <v>0</v>
      </c>
      <c r="F215" s="53">
        <f t="shared" si="600"/>
        <v>0</v>
      </c>
      <c r="G215" s="55">
        <f t="shared" ref="G215" si="613">SUM(G216:G220)</f>
        <v>0</v>
      </c>
      <c r="H215" s="55">
        <f t="shared" ref="H215:I215" si="614">SUM(H216:H220)</f>
        <v>0</v>
      </c>
      <c r="I215" s="55">
        <f t="shared" si="614"/>
        <v>0</v>
      </c>
      <c r="J215" s="53">
        <f t="shared" si="602"/>
        <v>0</v>
      </c>
      <c r="K215" s="55">
        <f t="shared" ref="K215" si="615">SUM(K216:K220)</f>
        <v>0</v>
      </c>
      <c r="L215" s="55">
        <f t="shared" ref="L215:M215" si="616">SUM(L216:L220)</f>
        <v>0</v>
      </c>
      <c r="M215" s="55">
        <f t="shared" si="616"/>
        <v>0</v>
      </c>
      <c r="N215" s="53">
        <f t="shared" si="604"/>
        <v>0</v>
      </c>
      <c r="O215" s="55">
        <f t="shared" ref="O215" si="617">SUM(O216:O220)</f>
        <v>0</v>
      </c>
      <c r="P215" s="55">
        <f t="shared" ref="P215:Q215" si="618">SUM(P216:P220)</f>
        <v>0</v>
      </c>
      <c r="Q215" s="55">
        <f t="shared" si="618"/>
        <v>0</v>
      </c>
      <c r="R215" s="53">
        <f t="shared" si="606"/>
        <v>0</v>
      </c>
      <c r="S215" s="57">
        <f t="shared" si="458"/>
        <v>0</v>
      </c>
    </row>
    <row r="216" spans="1:19" s="6" customFormat="1" ht="15.65" customHeight="1" x14ac:dyDescent="0.3">
      <c r="A216" s="309"/>
      <c r="B216" s="24" t="s">
        <v>56</v>
      </c>
      <c r="C216" s="49"/>
      <c r="D216" s="49"/>
      <c r="E216" s="49"/>
      <c r="F216" s="52">
        <f t="shared" si="600"/>
        <v>0</v>
      </c>
      <c r="G216" s="49"/>
      <c r="H216" s="49"/>
      <c r="I216" s="49"/>
      <c r="J216" s="52">
        <f t="shared" si="602"/>
        <v>0</v>
      </c>
      <c r="K216" s="49"/>
      <c r="L216" s="49"/>
      <c r="M216" s="49"/>
      <c r="N216" s="52">
        <f t="shared" si="604"/>
        <v>0</v>
      </c>
      <c r="O216" s="49"/>
      <c r="P216" s="49"/>
      <c r="Q216" s="49"/>
      <c r="R216" s="52">
        <f t="shared" si="606"/>
        <v>0</v>
      </c>
      <c r="S216" s="58">
        <f t="shared" si="458"/>
        <v>0</v>
      </c>
    </row>
    <row r="217" spans="1:19" s="6" customFormat="1" ht="15.65" customHeight="1" x14ac:dyDescent="0.3">
      <c r="A217" s="309"/>
      <c r="B217" s="25" t="s">
        <v>61</v>
      </c>
      <c r="C217" s="50"/>
      <c r="D217" s="50"/>
      <c r="E217" s="50"/>
      <c r="F217" s="53">
        <f t="shared" si="600"/>
        <v>0</v>
      </c>
      <c r="G217" s="50"/>
      <c r="H217" s="50"/>
      <c r="I217" s="50"/>
      <c r="J217" s="53">
        <f t="shared" si="602"/>
        <v>0</v>
      </c>
      <c r="K217" s="50"/>
      <c r="L217" s="50"/>
      <c r="M217" s="50"/>
      <c r="N217" s="53">
        <f t="shared" si="604"/>
        <v>0</v>
      </c>
      <c r="O217" s="50"/>
      <c r="P217" s="50"/>
      <c r="Q217" s="50"/>
      <c r="R217" s="53">
        <f t="shared" si="606"/>
        <v>0</v>
      </c>
      <c r="S217" s="59">
        <f t="shared" si="458"/>
        <v>0</v>
      </c>
    </row>
    <row r="218" spans="1:19" s="6" customFormat="1" ht="15.65" customHeight="1" x14ac:dyDescent="0.3">
      <c r="A218" s="309"/>
      <c r="B218" s="25" t="s">
        <v>58</v>
      </c>
      <c r="C218" s="50"/>
      <c r="D218" s="50"/>
      <c r="E218" s="50"/>
      <c r="F218" s="53">
        <f t="shared" si="600"/>
        <v>0</v>
      </c>
      <c r="G218" s="50"/>
      <c r="H218" s="50"/>
      <c r="I218" s="50"/>
      <c r="J218" s="53">
        <f t="shared" si="602"/>
        <v>0</v>
      </c>
      <c r="K218" s="50"/>
      <c r="L218" s="50"/>
      <c r="M218" s="50"/>
      <c r="N218" s="53">
        <f t="shared" si="604"/>
        <v>0</v>
      </c>
      <c r="O218" s="50"/>
      <c r="P218" s="50"/>
      <c r="Q218" s="50"/>
      <c r="R218" s="53">
        <f t="shared" si="606"/>
        <v>0</v>
      </c>
      <c r="S218" s="59">
        <f t="shared" si="458"/>
        <v>0</v>
      </c>
    </row>
    <row r="219" spans="1:19" s="6" customFormat="1" ht="15.65" customHeight="1" x14ac:dyDescent="0.3">
      <c r="A219" s="309"/>
      <c r="B219" s="25" t="s">
        <v>62</v>
      </c>
      <c r="C219" s="50"/>
      <c r="D219" s="50"/>
      <c r="E219" s="50"/>
      <c r="F219" s="53">
        <f t="shared" si="600"/>
        <v>0</v>
      </c>
      <c r="G219" s="50"/>
      <c r="H219" s="50"/>
      <c r="I219" s="50"/>
      <c r="J219" s="53">
        <f t="shared" si="602"/>
        <v>0</v>
      </c>
      <c r="K219" s="50"/>
      <c r="L219" s="50"/>
      <c r="M219" s="50"/>
      <c r="N219" s="53">
        <f t="shared" si="604"/>
        <v>0</v>
      </c>
      <c r="O219" s="50"/>
      <c r="P219" s="50"/>
      <c r="Q219" s="50"/>
      <c r="R219" s="53">
        <f t="shared" si="606"/>
        <v>0</v>
      </c>
      <c r="S219" s="59">
        <f t="shared" si="458"/>
        <v>0</v>
      </c>
    </row>
    <row r="220" spans="1:19" s="6" customFormat="1" ht="15.65" customHeight="1" x14ac:dyDescent="0.3">
      <c r="A220" s="309"/>
      <c r="B220" s="23" t="s">
        <v>148</v>
      </c>
      <c r="C220" s="51"/>
      <c r="D220" s="51"/>
      <c r="E220" s="51"/>
      <c r="F220" s="54">
        <f t="shared" si="600"/>
        <v>0</v>
      </c>
      <c r="G220" s="51"/>
      <c r="H220" s="51"/>
      <c r="I220" s="51"/>
      <c r="J220" s="54">
        <f t="shared" si="602"/>
        <v>0</v>
      </c>
      <c r="K220" s="51"/>
      <c r="L220" s="51"/>
      <c r="M220" s="51"/>
      <c r="N220" s="54">
        <f t="shared" si="604"/>
        <v>0</v>
      </c>
      <c r="O220" s="51"/>
      <c r="P220" s="51"/>
      <c r="Q220" s="51"/>
      <c r="R220" s="54">
        <f t="shared" si="606"/>
        <v>0</v>
      </c>
      <c r="S220" s="83">
        <f t="shared" si="458"/>
        <v>0</v>
      </c>
    </row>
    <row r="221" spans="1:19" s="6" customFormat="1" ht="15.65" customHeight="1" x14ac:dyDescent="0.3">
      <c r="A221" s="309"/>
      <c r="B221" s="13" t="s">
        <v>43</v>
      </c>
      <c r="C221" s="60">
        <f t="shared" ref="C221:E221" si="619">C210+C216</f>
        <v>0</v>
      </c>
      <c r="D221" s="60">
        <f t="shared" si="619"/>
        <v>0</v>
      </c>
      <c r="E221" s="61">
        <f t="shared" si="619"/>
        <v>0</v>
      </c>
      <c r="F221" s="60">
        <f t="shared" si="600"/>
        <v>0</v>
      </c>
      <c r="G221" s="60">
        <f t="shared" ref="G221:I221" si="620">G210+G216</f>
        <v>0</v>
      </c>
      <c r="H221" s="60">
        <f t="shared" si="620"/>
        <v>0</v>
      </c>
      <c r="I221" s="61">
        <f t="shared" si="620"/>
        <v>0</v>
      </c>
      <c r="J221" s="60">
        <f t="shared" si="602"/>
        <v>0</v>
      </c>
      <c r="K221" s="60">
        <f t="shared" ref="K221:M221" si="621">K210+K216</f>
        <v>0</v>
      </c>
      <c r="L221" s="60">
        <f t="shared" si="621"/>
        <v>0</v>
      </c>
      <c r="M221" s="61">
        <f t="shared" si="621"/>
        <v>0</v>
      </c>
      <c r="N221" s="60">
        <f t="shared" si="604"/>
        <v>0</v>
      </c>
      <c r="O221" s="60">
        <f t="shared" ref="O221:Q221" si="622">O210+O216</f>
        <v>0</v>
      </c>
      <c r="P221" s="60">
        <f t="shared" si="622"/>
        <v>0</v>
      </c>
      <c r="Q221" s="61">
        <f t="shared" si="622"/>
        <v>0</v>
      </c>
      <c r="R221" s="60">
        <f t="shared" si="606"/>
        <v>0</v>
      </c>
      <c r="S221" s="62">
        <f t="shared" si="458"/>
        <v>0</v>
      </c>
    </row>
    <row r="222" spans="1:19" s="6" customFormat="1" ht="15.65" customHeight="1" x14ac:dyDescent="0.3">
      <c r="A222" s="309"/>
      <c r="B222" s="13" t="s">
        <v>44</v>
      </c>
      <c r="C222" s="63">
        <f t="shared" ref="C222:E222" si="623">C211</f>
        <v>0</v>
      </c>
      <c r="D222" s="63">
        <f t="shared" si="623"/>
        <v>0</v>
      </c>
      <c r="E222" s="64">
        <f t="shared" si="623"/>
        <v>0</v>
      </c>
      <c r="F222" s="63">
        <f t="shared" si="600"/>
        <v>0</v>
      </c>
      <c r="G222" s="63">
        <f t="shared" ref="G222:I222" si="624">G211</f>
        <v>0</v>
      </c>
      <c r="H222" s="63">
        <f t="shared" si="624"/>
        <v>0</v>
      </c>
      <c r="I222" s="64">
        <f t="shared" si="624"/>
        <v>0</v>
      </c>
      <c r="J222" s="63">
        <f t="shared" si="602"/>
        <v>0</v>
      </c>
      <c r="K222" s="63">
        <f t="shared" ref="K222:M222" si="625">K211</f>
        <v>0</v>
      </c>
      <c r="L222" s="63">
        <f t="shared" si="625"/>
        <v>0</v>
      </c>
      <c r="M222" s="64">
        <f t="shared" si="625"/>
        <v>0</v>
      </c>
      <c r="N222" s="63">
        <f t="shared" si="604"/>
        <v>0</v>
      </c>
      <c r="O222" s="63">
        <f t="shared" ref="O222:Q222" si="626">O211</f>
        <v>0</v>
      </c>
      <c r="P222" s="63">
        <f t="shared" si="626"/>
        <v>0</v>
      </c>
      <c r="Q222" s="64">
        <f t="shared" si="626"/>
        <v>0</v>
      </c>
      <c r="R222" s="63">
        <f t="shared" si="606"/>
        <v>0</v>
      </c>
      <c r="S222" s="65">
        <f t="shared" si="458"/>
        <v>0</v>
      </c>
    </row>
    <row r="223" spans="1:19" s="6" customFormat="1" ht="15.65" customHeight="1" x14ac:dyDescent="0.3">
      <c r="A223" s="309"/>
      <c r="B223" s="13" t="s">
        <v>45</v>
      </c>
      <c r="C223" s="63">
        <f t="shared" ref="C223:E223" si="627">C212+C218</f>
        <v>0</v>
      </c>
      <c r="D223" s="63">
        <f t="shared" si="627"/>
        <v>0</v>
      </c>
      <c r="E223" s="64">
        <f t="shared" si="627"/>
        <v>0</v>
      </c>
      <c r="F223" s="63">
        <f t="shared" si="600"/>
        <v>0</v>
      </c>
      <c r="G223" s="63">
        <f t="shared" ref="G223:I223" si="628">G212+G218</f>
        <v>0</v>
      </c>
      <c r="H223" s="63">
        <f t="shared" si="628"/>
        <v>0</v>
      </c>
      <c r="I223" s="64">
        <f t="shared" si="628"/>
        <v>0</v>
      </c>
      <c r="J223" s="63">
        <f t="shared" si="602"/>
        <v>0</v>
      </c>
      <c r="K223" s="63">
        <f t="shared" ref="K223:M223" si="629">K212+K218</f>
        <v>0</v>
      </c>
      <c r="L223" s="63">
        <f t="shared" si="629"/>
        <v>0</v>
      </c>
      <c r="M223" s="64">
        <f t="shared" si="629"/>
        <v>0</v>
      </c>
      <c r="N223" s="63">
        <f t="shared" si="604"/>
        <v>0</v>
      </c>
      <c r="O223" s="63">
        <f t="shared" ref="O223:Q223" si="630">O212+O218</f>
        <v>0</v>
      </c>
      <c r="P223" s="63">
        <f t="shared" si="630"/>
        <v>0</v>
      </c>
      <c r="Q223" s="64">
        <f t="shared" si="630"/>
        <v>0</v>
      </c>
      <c r="R223" s="63">
        <f t="shared" si="606"/>
        <v>0</v>
      </c>
      <c r="S223" s="65">
        <f t="shared" si="458"/>
        <v>0</v>
      </c>
    </row>
    <row r="224" spans="1:19" s="6" customFormat="1" ht="15.65" customHeight="1" x14ac:dyDescent="0.3">
      <c r="A224" s="309"/>
      <c r="B224" s="13" t="s">
        <v>63</v>
      </c>
      <c r="C224" s="63">
        <f t="shared" ref="C224:E224" si="631">C213</f>
        <v>0</v>
      </c>
      <c r="D224" s="63">
        <f t="shared" si="631"/>
        <v>0</v>
      </c>
      <c r="E224" s="64">
        <f t="shared" si="631"/>
        <v>0</v>
      </c>
      <c r="F224" s="63">
        <f t="shared" si="600"/>
        <v>0</v>
      </c>
      <c r="G224" s="63">
        <f t="shared" ref="G224:I224" si="632">G213</f>
        <v>0</v>
      </c>
      <c r="H224" s="63">
        <f t="shared" si="632"/>
        <v>0</v>
      </c>
      <c r="I224" s="64">
        <f t="shared" si="632"/>
        <v>0</v>
      </c>
      <c r="J224" s="63">
        <f t="shared" si="602"/>
        <v>0</v>
      </c>
      <c r="K224" s="63">
        <f t="shared" ref="K224:M224" si="633">K213</f>
        <v>0</v>
      </c>
      <c r="L224" s="63">
        <f t="shared" si="633"/>
        <v>0</v>
      </c>
      <c r="M224" s="64">
        <f t="shared" si="633"/>
        <v>0</v>
      </c>
      <c r="N224" s="63">
        <f t="shared" si="604"/>
        <v>0</v>
      </c>
      <c r="O224" s="63">
        <f t="shared" ref="O224:Q224" si="634">O213</f>
        <v>0</v>
      </c>
      <c r="P224" s="63">
        <f t="shared" si="634"/>
        <v>0</v>
      </c>
      <c r="Q224" s="64">
        <f t="shared" si="634"/>
        <v>0</v>
      </c>
      <c r="R224" s="63">
        <f t="shared" si="606"/>
        <v>0</v>
      </c>
      <c r="S224" s="65">
        <f t="shared" si="458"/>
        <v>0</v>
      </c>
    </row>
    <row r="225" spans="1:19" s="6" customFormat="1" ht="15.65" customHeight="1" x14ac:dyDescent="0.3">
      <c r="A225" s="309"/>
      <c r="B225" s="13" t="s">
        <v>64</v>
      </c>
      <c r="C225" s="63">
        <f t="shared" ref="C225:E225" si="635">C219</f>
        <v>0</v>
      </c>
      <c r="D225" s="63">
        <f t="shared" si="635"/>
        <v>0</v>
      </c>
      <c r="E225" s="64">
        <f t="shared" si="635"/>
        <v>0</v>
      </c>
      <c r="F225" s="63">
        <f t="shared" si="600"/>
        <v>0</v>
      </c>
      <c r="G225" s="63">
        <f t="shared" ref="G225:I225" si="636">G219</f>
        <v>0</v>
      </c>
      <c r="H225" s="63">
        <f t="shared" si="636"/>
        <v>0</v>
      </c>
      <c r="I225" s="64">
        <f t="shared" si="636"/>
        <v>0</v>
      </c>
      <c r="J225" s="63">
        <f t="shared" si="602"/>
        <v>0</v>
      </c>
      <c r="K225" s="63">
        <f t="shared" ref="K225:M225" si="637">K219</f>
        <v>0</v>
      </c>
      <c r="L225" s="63">
        <f t="shared" si="637"/>
        <v>0</v>
      </c>
      <c r="M225" s="64">
        <f t="shared" si="637"/>
        <v>0</v>
      </c>
      <c r="N225" s="63">
        <f t="shared" si="604"/>
        <v>0</v>
      </c>
      <c r="O225" s="63">
        <f t="shared" ref="O225:Q225" si="638">O219</f>
        <v>0</v>
      </c>
      <c r="P225" s="63">
        <f t="shared" si="638"/>
        <v>0</v>
      </c>
      <c r="Q225" s="64">
        <f t="shared" si="638"/>
        <v>0</v>
      </c>
      <c r="R225" s="63">
        <f t="shared" si="606"/>
        <v>0</v>
      </c>
      <c r="S225" s="65">
        <f t="shared" si="458"/>
        <v>0</v>
      </c>
    </row>
    <row r="226" spans="1:19" s="6" customFormat="1" ht="15.65" customHeight="1" x14ac:dyDescent="0.3">
      <c r="A226" s="309"/>
      <c r="B226" s="13" t="s">
        <v>65</v>
      </c>
      <c r="C226" s="63">
        <f t="shared" ref="C226:E226" si="639">C217</f>
        <v>0</v>
      </c>
      <c r="D226" s="63">
        <f t="shared" si="639"/>
        <v>0</v>
      </c>
      <c r="E226" s="64">
        <f t="shared" si="639"/>
        <v>0</v>
      </c>
      <c r="F226" s="63">
        <f t="shared" si="600"/>
        <v>0</v>
      </c>
      <c r="G226" s="63">
        <f t="shared" ref="G226:I226" si="640">G217</f>
        <v>0</v>
      </c>
      <c r="H226" s="63">
        <f t="shared" si="640"/>
        <v>0</v>
      </c>
      <c r="I226" s="64">
        <f t="shared" si="640"/>
        <v>0</v>
      </c>
      <c r="J226" s="63">
        <f t="shared" si="602"/>
        <v>0</v>
      </c>
      <c r="K226" s="63">
        <f t="shared" ref="K226:M226" si="641">K217</f>
        <v>0</v>
      </c>
      <c r="L226" s="63">
        <f t="shared" si="641"/>
        <v>0</v>
      </c>
      <c r="M226" s="64">
        <f t="shared" si="641"/>
        <v>0</v>
      </c>
      <c r="N226" s="63">
        <f t="shared" si="604"/>
        <v>0</v>
      </c>
      <c r="O226" s="63">
        <f t="shared" ref="O226:Q226" si="642">O217</f>
        <v>0</v>
      </c>
      <c r="P226" s="63">
        <f t="shared" si="642"/>
        <v>0</v>
      </c>
      <c r="Q226" s="64">
        <f t="shared" si="642"/>
        <v>0</v>
      </c>
      <c r="R226" s="63">
        <f t="shared" si="606"/>
        <v>0</v>
      </c>
      <c r="S226" s="65">
        <f t="shared" ref="S226:S289" si="643">SUMIF($C$4:$R$4,1,$C226:$R226)</f>
        <v>0</v>
      </c>
    </row>
    <row r="227" spans="1:19" s="6" customFormat="1" ht="15.65" customHeight="1" x14ac:dyDescent="0.3">
      <c r="A227" s="309"/>
      <c r="B227" s="30" t="s">
        <v>149</v>
      </c>
      <c r="C227" s="31">
        <f t="shared" ref="C227:E227" si="644">C214+C220</f>
        <v>0</v>
      </c>
      <c r="D227" s="31">
        <f t="shared" si="644"/>
        <v>0</v>
      </c>
      <c r="E227" s="32">
        <f t="shared" si="644"/>
        <v>0</v>
      </c>
      <c r="F227" s="32">
        <f t="shared" si="600"/>
        <v>0</v>
      </c>
      <c r="G227" s="31">
        <f t="shared" ref="G227:I227" si="645">G214+G220</f>
        <v>0</v>
      </c>
      <c r="H227" s="31">
        <f t="shared" si="645"/>
        <v>0</v>
      </c>
      <c r="I227" s="32">
        <f t="shared" si="645"/>
        <v>0</v>
      </c>
      <c r="J227" s="32">
        <f t="shared" si="602"/>
        <v>0</v>
      </c>
      <c r="K227" s="31">
        <f t="shared" ref="K227:M227" si="646">K214+K220</f>
        <v>0</v>
      </c>
      <c r="L227" s="31">
        <f t="shared" si="646"/>
        <v>0</v>
      </c>
      <c r="M227" s="32">
        <f t="shared" si="646"/>
        <v>0</v>
      </c>
      <c r="N227" s="32">
        <f t="shared" si="604"/>
        <v>0</v>
      </c>
      <c r="O227" s="31">
        <f t="shared" ref="O227:Q227" si="647">O214+O220</f>
        <v>0</v>
      </c>
      <c r="P227" s="31">
        <f t="shared" si="647"/>
        <v>0</v>
      </c>
      <c r="Q227" s="32">
        <f t="shared" si="647"/>
        <v>0</v>
      </c>
      <c r="R227" s="32">
        <f t="shared" si="606"/>
        <v>0</v>
      </c>
      <c r="S227" s="33">
        <f t="shared" si="643"/>
        <v>0</v>
      </c>
    </row>
    <row r="228" spans="1:19" s="6" customFormat="1" ht="15.65" customHeight="1" x14ac:dyDescent="0.3">
      <c r="A228" s="309"/>
      <c r="B228" s="34" t="s">
        <v>66</v>
      </c>
      <c r="C228" s="35">
        <f t="shared" ref="C228:E228" si="648">IF(C$7=0,0,C208/C$7*1000)</f>
        <v>0</v>
      </c>
      <c r="D228" s="35">
        <f t="shared" si="648"/>
        <v>0</v>
      </c>
      <c r="E228" s="35">
        <f t="shared" si="648"/>
        <v>0</v>
      </c>
      <c r="F228" s="36">
        <f t="shared" ref="F228" si="649">IF(SUM(C$7:E$7)=0,0,F208/SUM(C$7:E$7)*1000)</f>
        <v>0</v>
      </c>
      <c r="G228" s="35">
        <f t="shared" ref="G228:I228" si="650">IF(G$7=0,0,G208/G$7*1000)</f>
        <v>0</v>
      </c>
      <c r="H228" s="35">
        <f t="shared" si="650"/>
        <v>0</v>
      </c>
      <c r="I228" s="35">
        <f t="shared" si="650"/>
        <v>0</v>
      </c>
      <c r="J228" s="36">
        <f t="shared" ref="J228" si="651">IF(SUM(G$7:I$7)=0,0,J208/SUM(G$7:I$7)*1000)</f>
        <v>0</v>
      </c>
      <c r="K228" s="35">
        <f t="shared" ref="K228:M228" si="652">IF(K$7=0,0,K208/K$7*1000)</f>
        <v>0</v>
      </c>
      <c r="L228" s="35">
        <f t="shared" si="652"/>
        <v>0</v>
      </c>
      <c r="M228" s="35">
        <f t="shared" si="652"/>
        <v>0</v>
      </c>
      <c r="N228" s="36">
        <f t="shared" ref="N228" si="653">IF(SUM(K$7:M$7)=0,0,N208/SUM(K$7:M$7)*1000)</f>
        <v>0</v>
      </c>
      <c r="O228" s="35">
        <f t="shared" ref="O228:Q228" si="654">IF(O$7=0,0,O208/O$7*1000)</f>
        <v>0</v>
      </c>
      <c r="P228" s="35">
        <f t="shared" si="654"/>
        <v>0</v>
      </c>
      <c r="Q228" s="35">
        <f t="shared" si="654"/>
        <v>0</v>
      </c>
      <c r="R228" s="36">
        <f t="shared" ref="R228" si="655">IF(SUM(O$7:Q$7)=0,0,R208/SUM(O$7:Q$7)*1000)</f>
        <v>0</v>
      </c>
      <c r="S228" s="36">
        <f>IF(SUMIF($C$4:$R$4,1,$C$7:$R$7)=0,0,S208/SUMIF($C$4:$R$4,1,$C$7:$R$7)*1000)</f>
        <v>0</v>
      </c>
    </row>
    <row r="229" spans="1:19" s="6" customFormat="1" ht="15.65" customHeight="1" x14ac:dyDescent="0.3">
      <c r="A229" s="309"/>
      <c r="B229" s="34" t="s">
        <v>67</v>
      </c>
      <c r="C229" s="37">
        <f t="shared" ref="C229:R229" si="656">IF(C208=0,0,C221/C208)</f>
        <v>0</v>
      </c>
      <c r="D229" s="37">
        <f t="shared" si="656"/>
        <v>0</v>
      </c>
      <c r="E229" s="37">
        <f t="shared" si="656"/>
        <v>0</v>
      </c>
      <c r="F229" s="37">
        <f t="shared" si="656"/>
        <v>0</v>
      </c>
      <c r="G229" s="37">
        <f t="shared" si="656"/>
        <v>0</v>
      </c>
      <c r="H229" s="37">
        <f t="shared" si="656"/>
        <v>0</v>
      </c>
      <c r="I229" s="37">
        <f t="shared" si="656"/>
        <v>0</v>
      </c>
      <c r="J229" s="37">
        <f t="shared" si="656"/>
        <v>0</v>
      </c>
      <c r="K229" s="37">
        <f t="shared" si="656"/>
        <v>0</v>
      </c>
      <c r="L229" s="37">
        <f t="shared" si="656"/>
        <v>0</v>
      </c>
      <c r="M229" s="37">
        <f t="shared" si="656"/>
        <v>0</v>
      </c>
      <c r="N229" s="37">
        <f t="shared" si="656"/>
        <v>0</v>
      </c>
      <c r="O229" s="37">
        <f t="shared" si="656"/>
        <v>0</v>
      </c>
      <c r="P229" s="37">
        <f t="shared" si="656"/>
        <v>0</v>
      </c>
      <c r="Q229" s="37">
        <f t="shared" si="656"/>
        <v>0</v>
      </c>
      <c r="R229" s="37">
        <f t="shared" si="656"/>
        <v>0</v>
      </c>
      <c r="S229" s="37">
        <f t="shared" si="579"/>
        <v>0</v>
      </c>
    </row>
    <row r="230" spans="1:19" s="6" customFormat="1" ht="15.65" customHeight="1" x14ac:dyDescent="0.3">
      <c r="A230" s="309"/>
      <c r="B230" s="34" t="s">
        <v>68</v>
      </c>
      <c r="C230" s="36">
        <f t="shared" ref="C230:E230" si="657">IF(C$7=0,0,C221/C$7*1000)</f>
        <v>0</v>
      </c>
      <c r="D230" s="36">
        <f t="shared" si="657"/>
        <v>0</v>
      </c>
      <c r="E230" s="36">
        <f t="shared" si="657"/>
        <v>0</v>
      </c>
      <c r="F230" s="36">
        <f t="shared" ref="F230" si="658">IF(SUM(C$7:E$7)=0,0,F221/SUM(C$7:E$7)*1000)</f>
        <v>0</v>
      </c>
      <c r="G230" s="36">
        <f t="shared" ref="G230:I230" si="659">IF(G$7=0,0,G221/G$7*1000)</f>
        <v>0</v>
      </c>
      <c r="H230" s="36">
        <f t="shared" si="659"/>
        <v>0</v>
      </c>
      <c r="I230" s="36">
        <f t="shared" si="659"/>
        <v>0</v>
      </c>
      <c r="J230" s="36">
        <f t="shared" ref="J230" si="660">IF(SUM(G$7:I$7)=0,0,J221/SUM(G$7:I$7)*1000)</f>
        <v>0</v>
      </c>
      <c r="K230" s="36">
        <f t="shared" ref="K230:M230" si="661">IF(K$7=0,0,K221/K$7*1000)</f>
        <v>0</v>
      </c>
      <c r="L230" s="36">
        <f t="shared" si="661"/>
        <v>0</v>
      </c>
      <c r="M230" s="36">
        <f t="shared" si="661"/>
        <v>0</v>
      </c>
      <c r="N230" s="36">
        <f t="shared" ref="N230" si="662">IF(SUM(K$7:M$7)=0,0,N221/SUM(K$7:M$7)*1000)</f>
        <v>0</v>
      </c>
      <c r="O230" s="36">
        <f t="shared" ref="O230:Q230" si="663">IF(O$7=0,0,O221/O$7*1000)</f>
        <v>0</v>
      </c>
      <c r="P230" s="36">
        <f t="shared" si="663"/>
        <v>0</v>
      </c>
      <c r="Q230" s="36">
        <f t="shared" si="663"/>
        <v>0</v>
      </c>
      <c r="R230" s="36">
        <f t="shared" ref="R230" si="664">IF(SUM(O$7:Q$7)=0,0,R221/SUM(O$7:Q$7)*1000)</f>
        <v>0</v>
      </c>
      <c r="S230" s="36">
        <f>IF(SUMIF($C$4:$R$4,1,$C$7:$R$7)=0,0,S221/SUMIF($C$4:$R$4,1,$C$7:$R$7)*1000)</f>
        <v>0</v>
      </c>
    </row>
    <row r="231" spans="1:19" s="6" customFormat="1" ht="15.65" customHeight="1" x14ac:dyDescent="0.3">
      <c r="A231" s="309"/>
      <c r="B231" s="34" t="s">
        <v>69</v>
      </c>
      <c r="C231" s="37">
        <f t="shared" ref="C231" si="665">IF(C208=0,0,SUM(C222:C226)/C208)</f>
        <v>0</v>
      </c>
      <c r="D231" s="37">
        <f t="shared" ref="D231:R231" si="666">IF(D208=0,0,SUM(D222:D226)/D208)</f>
        <v>0</v>
      </c>
      <c r="E231" s="37">
        <f t="shared" si="666"/>
        <v>0</v>
      </c>
      <c r="F231" s="37">
        <f t="shared" si="666"/>
        <v>0</v>
      </c>
      <c r="G231" s="37">
        <f t="shared" si="666"/>
        <v>0</v>
      </c>
      <c r="H231" s="37">
        <f t="shared" si="666"/>
        <v>0</v>
      </c>
      <c r="I231" s="37">
        <f t="shared" si="666"/>
        <v>0</v>
      </c>
      <c r="J231" s="37">
        <f t="shared" si="666"/>
        <v>0</v>
      </c>
      <c r="K231" s="37">
        <f t="shared" si="666"/>
        <v>0</v>
      </c>
      <c r="L231" s="37">
        <f t="shared" si="666"/>
        <v>0</v>
      </c>
      <c r="M231" s="37">
        <f t="shared" si="666"/>
        <v>0</v>
      </c>
      <c r="N231" s="37">
        <f t="shared" si="666"/>
        <v>0</v>
      </c>
      <c r="O231" s="37">
        <f t="shared" si="666"/>
        <v>0</v>
      </c>
      <c r="P231" s="37">
        <f t="shared" si="666"/>
        <v>0</v>
      </c>
      <c r="Q231" s="37">
        <f t="shared" si="666"/>
        <v>0</v>
      </c>
      <c r="R231" s="37">
        <f t="shared" si="666"/>
        <v>0</v>
      </c>
      <c r="S231" s="37">
        <f t="shared" si="589"/>
        <v>0</v>
      </c>
    </row>
    <row r="232" spans="1:19" s="6" customFormat="1" ht="15.65" customHeight="1" thickBot="1" x14ac:dyDescent="0.35">
      <c r="A232" s="310"/>
      <c r="B232" s="38" t="s">
        <v>70</v>
      </c>
      <c r="C232" s="39">
        <f t="shared" ref="C232" si="667">IF(C$7=0,0,SUM(C222:C226)/C$7*1000)</f>
        <v>0</v>
      </c>
      <c r="D232" s="39">
        <f t="shared" ref="D232:E232" si="668">IF(D$7=0,0,SUM(D222:D226)/D$7*1000)</f>
        <v>0</v>
      </c>
      <c r="E232" s="39">
        <f t="shared" si="668"/>
        <v>0</v>
      </c>
      <c r="F232" s="39">
        <f t="shared" ref="F232" si="669">IF(SUM(C$7:E$7)=0,0,SUM(F222:F226)/SUM(C$7:E$7)*1000)</f>
        <v>0</v>
      </c>
      <c r="G232" s="39">
        <f t="shared" ref="G232:I232" si="670">IF(G$7=0,0,SUM(G222:G226)/G$7*1000)</f>
        <v>0</v>
      </c>
      <c r="H232" s="39">
        <f t="shared" si="670"/>
        <v>0</v>
      </c>
      <c r="I232" s="39">
        <f t="shared" si="670"/>
        <v>0</v>
      </c>
      <c r="J232" s="39">
        <f t="shared" ref="J232" si="671">IF(SUM(G$7:I$7)=0,0,SUM(J222:J226)/SUM(G$7:I$7)*1000)</f>
        <v>0</v>
      </c>
      <c r="K232" s="39">
        <f t="shared" ref="K232:M232" si="672">IF(K$7=0,0,SUM(K222:K226)/K$7*1000)</f>
        <v>0</v>
      </c>
      <c r="L232" s="39">
        <f t="shared" si="672"/>
        <v>0</v>
      </c>
      <c r="M232" s="39">
        <f t="shared" si="672"/>
        <v>0</v>
      </c>
      <c r="N232" s="39">
        <f t="shared" ref="N232" si="673">IF(SUM(K$7:M$7)=0,0,SUM(N222:N226)/SUM(K$7:M$7)*1000)</f>
        <v>0</v>
      </c>
      <c r="O232" s="39">
        <f t="shared" ref="O232:Q232" si="674">IF(O$7=0,0,SUM(O222:O226)/O$7*1000)</f>
        <v>0</v>
      </c>
      <c r="P232" s="39">
        <f t="shared" si="674"/>
        <v>0</v>
      </c>
      <c r="Q232" s="39">
        <f t="shared" si="674"/>
        <v>0</v>
      </c>
      <c r="R232" s="39">
        <f t="shared" ref="R232" si="675">IF(SUM(O$7:Q$7)=0,0,SUM(R222:R226)/SUM(O$7:Q$7)*1000)</f>
        <v>0</v>
      </c>
      <c r="S232" s="39">
        <f>IF(SUMIF($C$4:$R$4,1,$C$7:$R$7)=0,0,SUM(S222:S226)/SUMIF($C$4:$R$4,1,$C$7:$R$7)*1000)</f>
        <v>0</v>
      </c>
    </row>
    <row r="233" spans="1:19" s="6" customFormat="1" ht="15.65" customHeight="1" x14ac:dyDescent="0.3">
      <c r="A233" s="311" t="s">
        <v>97</v>
      </c>
      <c r="B233" s="17" t="s">
        <v>54</v>
      </c>
      <c r="C233" s="54">
        <f t="shared" ref="C233:E233" si="676">C234+C240</f>
        <v>0</v>
      </c>
      <c r="D233" s="54">
        <f t="shared" si="676"/>
        <v>0</v>
      </c>
      <c r="E233" s="54">
        <f t="shared" si="676"/>
        <v>0</v>
      </c>
      <c r="F233" s="54">
        <f t="shared" ref="F233:F252" si="677">SUM(C233:E233)</f>
        <v>0</v>
      </c>
      <c r="G233" s="54">
        <f t="shared" ref="G233:I233" si="678">G234+G240</f>
        <v>0</v>
      </c>
      <c r="H233" s="54">
        <f t="shared" si="678"/>
        <v>0</v>
      </c>
      <c r="I233" s="54">
        <f t="shared" si="678"/>
        <v>0</v>
      </c>
      <c r="J233" s="54">
        <f t="shared" ref="J233:J252" si="679">SUM(G233:I233)</f>
        <v>0</v>
      </c>
      <c r="K233" s="54">
        <f t="shared" ref="K233:M233" si="680">K234+K240</f>
        <v>0</v>
      </c>
      <c r="L233" s="54">
        <f t="shared" si="680"/>
        <v>0</v>
      </c>
      <c r="M233" s="54">
        <f t="shared" si="680"/>
        <v>0</v>
      </c>
      <c r="N233" s="54">
        <f t="shared" ref="N233:N252" si="681">SUM(K233:M233)</f>
        <v>0</v>
      </c>
      <c r="O233" s="54">
        <f t="shared" ref="O233:Q233" si="682">O234+O240</f>
        <v>0</v>
      </c>
      <c r="P233" s="54">
        <f t="shared" si="682"/>
        <v>0</v>
      </c>
      <c r="Q233" s="54">
        <f t="shared" si="682"/>
        <v>0</v>
      </c>
      <c r="R233" s="54">
        <f t="shared" ref="R233:R252" si="683">SUM(O233:Q233)</f>
        <v>0</v>
      </c>
      <c r="S233" s="56">
        <f>SUMIF($C$4:$R$4,1,$C233:$R233)</f>
        <v>0</v>
      </c>
    </row>
    <row r="234" spans="1:19" s="6" customFormat="1" ht="15.65" customHeight="1" x14ac:dyDescent="0.3">
      <c r="A234" s="309"/>
      <c r="B234" s="19" t="s">
        <v>55</v>
      </c>
      <c r="C234" s="55">
        <f t="shared" ref="C234:E234" si="684">SUM(C235:C239)</f>
        <v>0</v>
      </c>
      <c r="D234" s="55">
        <f t="shared" si="684"/>
        <v>0</v>
      </c>
      <c r="E234" s="55">
        <f t="shared" si="684"/>
        <v>0</v>
      </c>
      <c r="F234" s="53">
        <f t="shared" si="677"/>
        <v>0</v>
      </c>
      <c r="G234" s="55">
        <f t="shared" ref="G234:I234" si="685">SUM(G235:G239)</f>
        <v>0</v>
      </c>
      <c r="H234" s="55">
        <f t="shared" si="685"/>
        <v>0</v>
      </c>
      <c r="I234" s="55">
        <f t="shared" si="685"/>
        <v>0</v>
      </c>
      <c r="J234" s="53">
        <f t="shared" si="679"/>
        <v>0</v>
      </c>
      <c r="K234" s="55">
        <f t="shared" ref="K234:M234" si="686">SUM(K235:K239)</f>
        <v>0</v>
      </c>
      <c r="L234" s="55">
        <f t="shared" si="686"/>
        <v>0</v>
      </c>
      <c r="M234" s="55">
        <f t="shared" si="686"/>
        <v>0</v>
      </c>
      <c r="N234" s="53">
        <f t="shared" si="681"/>
        <v>0</v>
      </c>
      <c r="O234" s="55">
        <f t="shared" ref="O234:Q234" si="687">SUM(O235:O239)</f>
        <v>0</v>
      </c>
      <c r="P234" s="55">
        <f t="shared" si="687"/>
        <v>0</v>
      </c>
      <c r="Q234" s="55">
        <f t="shared" si="687"/>
        <v>0</v>
      </c>
      <c r="R234" s="53">
        <f t="shared" si="683"/>
        <v>0</v>
      </c>
      <c r="S234" s="57">
        <f t="shared" si="643"/>
        <v>0</v>
      </c>
    </row>
    <row r="235" spans="1:19" s="6" customFormat="1" ht="15.65" customHeight="1" x14ac:dyDescent="0.3">
      <c r="A235" s="309"/>
      <c r="B235" s="21" t="s">
        <v>56</v>
      </c>
      <c r="C235" s="49"/>
      <c r="D235" s="49"/>
      <c r="E235" s="49"/>
      <c r="F235" s="52">
        <f t="shared" si="677"/>
        <v>0</v>
      </c>
      <c r="G235" s="49"/>
      <c r="H235" s="49"/>
      <c r="I235" s="49"/>
      <c r="J235" s="52">
        <f t="shared" si="679"/>
        <v>0</v>
      </c>
      <c r="K235" s="49"/>
      <c r="L235" s="49"/>
      <c r="M235" s="49"/>
      <c r="N235" s="52">
        <f t="shared" si="681"/>
        <v>0</v>
      </c>
      <c r="O235" s="49"/>
      <c r="P235" s="49"/>
      <c r="Q235" s="49"/>
      <c r="R235" s="52">
        <f t="shared" si="683"/>
        <v>0</v>
      </c>
      <c r="S235" s="58">
        <f t="shared" si="643"/>
        <v>0</v>
      </c>
    </row>
    <row r="236" spans="1:19" s="6" customFormat="1" ht="15.65" customHeight="1" x14ac:dyDescent="0.3">
      <c r="A236" s="309"/>
      <c r="B236" s="22" t="s">
        <v>57</v>
      </c>
      <c r="C236" s="50"/>
      <c r="D236" s="50"/>
      <c r="E236" s="50"/>
      <c r="F236" s="53">
        <f t="shared" si="677"/>
        <v>0</v>
      </c>
      <c r="G236" s="50"/>
      <c r="H236" s="50"/>
      <c r="I236" s="50"/>
      <c r="J236" s="53">
        <f t="shared" si="679"/>
        <v>0</v>
      </c>
      <c r="K236" s="50"/>
      <c r="L236" s="50"/>
      <c r="M236" s="50"/>
      <c r="N236" s="53">
        <f t="shared" si="681"/>
        <v>0</v>
      </c>
      <c r="O236" s="50"/>
      <c r="P236" s="50"/>
      <c r="Q236" s="50"/>
      <c r="R236" s="53">
        <f t="shared" si="683"/>
        <v>0</v>
      </c>
      <c r="S236" s="59">
        <f t="shared" si="643"/>
        <v>0</v>
      </c>
    </row>
    <row r="237" spans="1:19" s="6" customFormat="1" ht="15.65" customHeight="1" x14ac:dyDescent="0.3">
      <c r="A237" s="309"/>
      <c r="B237" s="22" t="s">
        <v>58</v>
      </c>
      <c r="C237" s="50"/>
      <c r="D237" s="50"/>
      <c r="E237" s="50"/>
      <c r="F237" s="53">
        <f t="shared" si="677"/>
        <v>0</v>
      </c>
      <c r="G237" s="50"/>
      <c r="H237" s="50"/>
      <c r="I237" s="50"/>
      <c r="J237" s="53">
        <f t="shared" si="679"/>
        <v>0</v>
      </c>
      <c r="K237" s="50"/>
      <c r="L237" s="50"/>
      <c r="M237" s="50"/>
      <c r="N237" s="53">
        <f t="shared" si="681"/>
        <v>0</v>
      </c>
      <c r="O237" s="50"/>
      <c r="P237" s="50"/>
      <c r="Q237" s="50"/>
      <c r="R237" s="53">
        <f t="shared" si="683"/>
        <v>0</v>
      </c>
      <c r="S237" s="59">
        <f t="shared" si="643"/>
        <v>0</v>
      </c>
    </row>
    <row r="238" spans="1:19" s="6" customFormat="1" ht="15.65" customHeight="1" x14ac:dyDescent="0.3">
      <c r="A238" s="309"/>
      <c r="B238" s="22" t="s">
        <v>59</v>
      </c>
      <c r="C238" s="50"/>
      <c r="D238" s="50"/>
      <c r="E238" s="50"/>
      <c r="F238" s="53">
        <f t="shared" si="677"/>
        <v>0</v>
      </c>
      <c r="G238" s="50"/>
      <c r="H238" s="50"/>
      <c r="I238" s="50"/>
      <c r="J238" s="53">
        <f t="shared" si="679"/>
        <v>0</v>
      </c>
      <c r="K238" s="50"/>
      <c r="L238" s="50"/>
      <c r="M238" s="50"/>
      <c r="N238" s="53">
        <f t="shared" si="681"/>
        <v>0</v>
      </c>
      <c r="O238" s="50"/>
      <c r="P238" s="50"/>
      <c r="Q238" s="50"/>
      <c r="R238" s="53">
        <f t="shared" si="683"/>
        <v>0</v>
      </c>
      <c r="S238" s="59">
        <f t="shared" si="643"/>
        <v>0</v>
      </c>
    </row>
    <row r="239" spans="1:19" s="6" customFormat="1" ht="15.65" customHeight="1" x14ac:dyDescent="0.3">
      <c r="A239" s="309"/>
      <c r="B239" s="23" t="s">
        <v>148</v>
      </c>
      <c r="C239" s="51"/>
      <c r="D239" s="51"/>
      <c r="E239" s="51"/>
      <c r="F239" s="54">
        <f t="shared" si="677"/>
        <v>0</v>
      </c>
      <c r="G239" s="51"/>
      <c r="H239" s="51"/>
      <c r="I239" s="51"/>
      <c r="J239" s="54">
        <f t="shared" si="679"/>
        <v>0</v>
      </c>
      <c r="K239" s="51"/>
      <c r="L239" s="51"/>
      <c r="M239" s="51"/>
      <c r="N239" s="54">
        <f t="shared" si="681"/>
        <v>0</v>
      </c>
      <c r="O239" s="51"/>
      <c r="P239" s="51"/>
      <c r="Q239" s="51"/>
      <c r="R239" s="54">
        <f t="shared" si="683"/>
        <v>0</v>
      </c>
      <c r="S239" s="83">
        <f t="shared" si="643"/>
        <v>0</v>
      </c>
    </row>
    <row r="240" spans="1:19" s="6" customFormat="1" ht="15.65" customHeight="1" x14ac:dyDescent="0.3">
      <c r="A240" s="309"/>
      <c r="B240" s="19" t="s">
        <v>60</v>
      </c>
      <c r="C240" s="55">
        <f t="shared" ref="C240" si="688">SUM(C241:C245)</f>
        <v>0</v>
      </c>
      <c r="D240" s="55">
        <f t="shared" ref="D240:E240" si="689">SUM(D241:D245)</f>
        <v>0</v>
      </c>
      <c r="E240" s="55">
        <f t="shared" si="689"/>
        <v>0</v>
      </c>
      <c r="F240" s="53">
        <f t="shared" si="677"/>
        <v>0</v>
      </c>
      <c r="G240" s="55">
        <f t="shared" ref="G240" si="690">SUM(G241:G245)</f>
        <v>0</v>
      </c>
      <c r="H240" s="55">
        <f t="shared" ref="H240:I240" si="691">SUM(H241:H245)</f>
        <v>0</v>
      </c>
      <c r="I240" s="55">
        <f t="shared" si="691"/>
        <v>0</v>
      </c>
      <c r="J240" s="53">
        <f t="shared" si="679"/>
        <v>0</v>
      </c>
      <c r="K240" s="55">
        <f t="shared" ref="K240" si="692">SUM(K241:K245)</f>
        <v>0</v>
      </c>
      <c r="L240" s="55">
        <f t="shared" ref="L240:M240" si="693">SUM(L241:L245)</f>
        <v>0</v>
      </c>
      <c r="M240" s="55">
        <f t="shared" si="693"/>
        <v>0</v>
      </c>
      <c r="N240" s="53">
        <f t="shared" si="681"/>
        <v>0</v>
      </c>
      <c r="O240" s="55">
        <f t="shared" ref="O240" si="694">SUM(O241:O245)</f>
        <v>0</v>
      </c>
      <c r="P240" s="55">
        <f t="shared" ref="P240:Q240" si="695">SUM(P241:P245)</f>
        <v>0</v>
      </c>
      <c r="Q240" s="55">
        <f t="shared" si="695"/>
        <v>0</v>
      </c>
      <c r="R240" s="53">
        <f t="shared" si="683"/>
        <v>0</v>
      </c>
      <c r="S240" s="57">
        <f t="shared" si="643"/>
        <v>0</v>
      </c>
    </row>
    <row r="241" spans="1:19" s="6" customFormat="1" ht="15.65" customHeight="1" x14ac:dyDescent="0.3">
      <c r="A241" s="309"/>
      <c r="B241" s="24" t="s">
        <v>56</v>
      </c>
      <c r="C241" s="49"/>
      <c r="D241" s="49"/>
      <c r="E241" s="49"/>
      <c r="F241" s="52">
        <f t="shared" si="677"/>
        <v>0</v>
      </c>
      <c r="G241" s="49"/>
      <c r="H241" s="49"/>
      <c r="I241" s="49"/>
      <c r="J241" s="52">
        <f t="shared" si="679"/>
        <v>0</v>
      </c>
      <c r="K241" s="49"/>
      <c r="L241" s="49"/>
      <c r="M241" s="49"/>
      <c r="N241" s="52">
        <f t="shared" si="681"/>
        <v>0</v>
      </c>
      <c r="O241" s="49"/>
      <c r="P241" s="49"/>
      <c r="Q241" s="49"/>
      <c r="R241" s="52">
        <f t="shared" si="683"/>
        <v>0</v>
      </c>
      <c r="S241" s="58">
        <f t="shared" si="643"/>
        <v>0</v>
      </c>
    </row>
    <row r="242" spans="1:19" s="6" customFormat="1" ht="15.65" customHeight="1" x14ac:dyDescent="0.3">
      <c r="A242" s="309"/>
      <c r="B242" s="25" t="s">
        <v>61</v>
      </c>
      <c r="C242" s="50"/>
      <c r="D242" s="50"/>
      <c r="E242" s="50"/>
      <c r="F242" s="53">
        <f t="shared" si="677"/>
        <v>0</v>
      </c>
      <c r="G242" s="50"/>
      <c r="H242" s="50"/>
      <c r="I242" s="50"/>
      <c r="J242" s="53">
        <f t="shared" si="679"/>
        <v>0</v>
      </c>
      <c r="K242" s="50"/>
      <c r="L242" s="50"/>
      <c r="M242" s="50"/>
      <c r="N242" s="53">
        <f t="shared" si="681"/>
        <v>0</v>
      </c>
      <c r="O242" s="50"/>
      <c r="P242" s="50"/>
      <c r="Q242" s="50"/>
      <c r="R242" s="53">
        <f t="shared" si="683"/>
        <v>0</v>
      </c>
      <c r="S242" s="59">
        <f t="shared" si="643"/>
        <v>0</v>
      </c>
    </row>
    <row r="243" spans="1:19" s="6" customFormat="1" ht="15.65" customHeight="1" x14ac:dyDescent="0.3">
      <c r="A243" s="309"/>
      <c r="B243" s="25" t="s">
        <v>58</v>
      </c>
      <c r="C243" s="50"/>
      <c r="D243" s="50"/>
      <c r="E243" s="50"/>
      <c r="F243" s="53">
        <f t="shared" si="677"/>
        <v>0</v>
      </c>
      <c r="G243" s="50"/>
      <c r="H243" s="50"/>
      <c r="I243" s="50"/>
      <c r="J243" s="53">
        <f t="shared" si="679"/>
        <v>0</v>
      </c>
      <c r="K243" s="50"/>
      <c r="L243" s="50"/>
      <c r="M243" s="50"/>
      <c r="N243" s="53">
        <f t="shared" si="681"/>
        <v>0</v>
      </c>
      <c r="O243" s="50"/>
      <c r="P243" s="50"/>
      <c r="Q243" s="50"/>
      <c r="R243" s="53">
        <f t="shared" si="683"/>
        <v>0</v>
      </c>
      <c r="S243" s="59">
        <f t="shared" si="643"/>
        <v>0</v>
      </c>
    </row>
    <row r="244" spans="1:19" s="6" customFormat="1" ht="15.65" customHeight="1" x14ac:dyDescent="0.3">
      <c r="A244" s="309"/>
      <c r="B244" s="25" t="s">
        <v>62</v>
      </c>
      <c r="C244" s="50"/>
      <c r="D244" s="50"/>
      <c r="E244" s="50"/>
      <c r="F244" s="53">
        <f t="shared" si="677"/>
        <v>0</v>
      </c>
      <c r="G244" s="50"/>
      <c r="H244" s="50"/>
      <c r="I244" s="50"/>
      <c r="J244" s="53">
        <f t="shared" si="679"/>
        <v>0</v>
      </c>
      <c r="K244" s="50"/>
      <c r="L244" s="50"/>
      <c r="M244" s="50"/>
      <c r="N244" s="53">
        <f t="shared" si="681"/>
        <v>0</v>
      </c>
      <c r="O244" s="50"/>
      <c r="P244" s="50"/>
      <c r="Q244" s="50"/>
      <c r="R244" s="53">
        <f t="shared" si="683"/>
        <v>0</v>
      </c>
      <c r="S244" s="59">
        <f t="shared" si="643"/>
        <v>0</v>
      </c>
    </row>
    <row r="245" spans="1:19" s="6" customFormat="1" ht="15.65" customHeight="1" x14ac:dyDescent="0.3">
      <c r="A245" s="309"/>
      <c r="B245" s="23" t="s">
        <v>148</v>
      </c>
      <c r="C245" s="51"/>
      <c r="D245" s="51"/>
      <c r="E245" s="51"/>
      <c r="F245" s="54">
        <f t="shared" si="677"/>
        <v>0</v>
      </c>
      <c r="G245" s="51"/>
      <c r="H245" s="51"/>
      <c r="I245" s="51"/>
      <c r="J245" s="54">
        <f t="shared" si="679"/>
        <v>0</v>
      </c>
      <c r="K245" s="51"/>
      <c r="L245" s="51"/>
      <c r="M245" s="51"/>
      <c r="N245" s="54">
        <f t="shared" si="681"/>
        <v>0</v>
      </c>
      <c r="O245" s="51"/>
      <c r="P245" s="51"/>
      <c r="Q245" s="51"/>
      <c r="R245" s="54">
        <f t="shared" si="683"/>
        <v>0</v>
      </c>
      <c r="S245" s="83">
        <f t="shared" si="643"/>
        <v>0</v>
      </c>
    </row>
    <row r="246" spans="1:19" s="6" customFormat="1" ht="15.65" customHeight="1" x14ac:dyDescent="0.3">
      <c r="A246" s="309"/>
      <c r="B246" s="13" t="s">
        <v>43</v>
      </c>
      <c r="C246" s="60">
        <f t="shared" ref="C246:E246" si="696">C235+C241</f>
        <v>0</v>
      </c>
      <c r="D246" s="60">
        <f t="shared" si="696"/>
        <v>0</v>
      </c>
      <c r="E246" s="61">
        <f t="shared" si="696"/>
        <v>0</v>
      </c>
      <c r="F246" s="60">
        <f t="shared" si="677"/>
        <v>0</v>
      </c>
      <c r="G246" s="60">
        <f t="shared" ref="G246:I246" si="697">G235+G241</f>
        <v>0</v>
      </c>
      <c r="H246" s="60">
        <f t="shared" si="697"/>
        <v>0</v>
      </c>
      <c r="I246" s="61">
        <f t="shared" si="697"/>
        <v>0</v>
      </c>
      <c r="J246" s="60">
        <f t="shared" si="679"/>
        <v>0</v>
      </c>
      <c r="K246" s="60">
        <f t="shared" ref="K246:M246" si="698">K235+K241</f>
        <v>0</v>
      </c>
      <c r="L246" s="60">
        <f t="shared" si="698"/>
        <v>0</v>
      </c>
      <c r="M246" s="61">
        <f t="shared" si="698"/>
        <v>0</v>
      </c>
      <c r="N246" s="60">
        <f t="shared" si="681"/>
        <v>0</v>
      </c>
      <c r="O246" s="60">
        <f t="shared" ref="O246:Q246" si="699">O235+O241</f>
        <v>0</v>
      </c>
      <c r="P246" s="60">
        <f t="shared" si="699"/>
        <v>0</v>
      </c>
      <c r="Q246" s="61">
        <f t="shared" si="699"/>
        <v>0</v>
      </c>
      <c r="R246" s="60">
        <f t="shared" si="683"/>
        <v>0</v>
      </c>
      <c r="S246" s="62">
        <f t="shared" si="643"/>
        <v>0</v>
      </c>
    </row>
    <row r="247" spans="1:19" s="6" customFormat="1" ht="15.65" customHeight="1" x14ac:dyDescent="0.3">
      <c r="A247" s="309"/>
      <c r="B247" s="13" t="s">
        <v>44</v>
      </c>
      <c r="C247" s="63">
        <f t="shared" ref="C247:E247" si="700">C236</f>
        <v>0</v>
      </c>
      <c r="D247" s="63">
        <f t="shared" si="700"/>
        <v>0</v>
      </c>
      <c r="E247" s="64">
        <f t="shared" si="700"/>
        <v>0</v>
      </c>
      <c r="F247" s="63">
        <f t="shared" si="677"/>
        <v>0</v>
      </c>
      <c r="G247" s="63">
        <f t="shared" ref="G247:I247" si="701">G236</f>
        <v>0</v>
      </c>
      <c r="H247" s="63">
        <f t="shared" si="701"/>
        <v>0</v>
      </c>
      <c r="I247" s="64">
        <f t="shared" si="701"/>
        <v>0</v>
      </c>
      <c r="J247" s="63">
        <f t="shared" si="679"/>
        <v>0</v>
      </c>
      <c r="K247" s="63">
        <f t="shared" ref="K247:M247" si="702">K236</f>
        <v>0</v>
      </c>
      <c r="L247" s="63">
        <f t="shared" si="702"/>
        <v>0</v>
      </c>
      <c r="M247" s="64">
        <f t="shared" si="702"/>
        <v>0</v>
      </c>
      <c r="N247" s="63">
        <f t="shared" si="681"/>
        <v>0</v>
      </c>
      <c r="O247" s="63">
        <f t="shared" ref="O247:Q247" si="703">O236</f>
        <v>0</v>
      </c>
      <c r="P247" s="63">
        <f t="shared" si="703"/>
        <v>0</v>
      </c>
      <c r="Q247" s="64">
        <f t="shared" si="703"/>
        <v>0</v>
      </c>
      <c r="R247" s="63">
        <f t="shared" si="683"/>
        <v>0</v>
      </c>
      <c r="S247" s="65">
        <f t="shared" si="643"/>
        <v>0</v>
      </c>
    </row>
    <row r="248" spans="1:19" s="6" customFormat="1" ht="15.65" customHeight="1" x14ac:dyDescent="0.3">
      <c r="A248" s="309"/>
      <c r="B248" s="13" t="s">
        <v>45</v>
      </c>
      <c r="C248" s="63">
        <f t="shared" ref="C248:E248" si="704">C237+C243</f>
        <v>0</v>
      </c>
      <c r="D248" s="63">
        <f t="shared" si="704"/>
        <v>0</v>
      </c>
      <c r="E248" s="64">
        <f t="shared" si="704"/>
        <v>0</v>
      </c>
      <c r="F248" s="63">
        <f t="shared" si="677"/>
        <v>0</v>
      </c>
      <c r="G248" s="63">
        <f t="shared" ref="G248:I248" si="705">G237+G243</f>
        <v>0</v>
      </c>
      <c r="H248" s="63">
        <f t="shared" si="705"/>
        <v>0</v>
      </c>
      <c r="I248" s="64">
        <f t="shared" si="705"/>
        <v>0</v>
      </c>
      <c r="J248" s="63">
        <f t="shared" si="679"/>
        <v>0</v>
      </c>
      <c r="K248" s="63">
        <f t="shared" ref="K248:M248" si="706">K237+K243</f>
        <v>0</v>
      </c>
      <c r="L248" s="63">
        <f t="shared" si="706"/>
        <v>0</v>
      </c>
      <c r="M248" s="64">
        <f t="shared" si="706"/>
        <v>0</v>
      </c>
      <c r="N248" s="63">
        <f t="shared" si="681"/>
        <v>0</v>
      </c>
      <c r="O248" s="63">
        <f t="shared" ref="O248:Q248" si="707">O237+O243</f>
        <v>0</v>
      </c>
      <c r="P248" s="63">
        <f t="shared" si="707"/>
        <v>0</v>
      </c>
      <c r="Q248" s="64">
        <f t="shared" si="707"/>
        <v>0</v>
      </c>
      <c r="R248" s="63">
        <f t="shared" si="683"/>
        <v>0</v>
      </c>
      <c r="S248" s="65">
        <f t="shared" si="643"/>
        <v>0</v>
      </c>
    </row>
    <row r="249" spans="1:19" s="6" customFormat="1" ht="15.65" customHeight="1" x14ac:dyDescent="0.3">
      <c r="A249" s="309"/>
      <c r="B249" s="13" t="s">
        <v>63</v>
      </c>
      <c r="C249" s="63">
        <f t="shared" ref="C249:E249" si="708">C238</f>
        <v>0</v>
      </c>
      <c r="D249" s="63">
        <f t="shared" si="708"/>
        <v>0</v>
      </c>
      <c r="E249" s="64">
        <f t="shared" si="708"/>
        <v>0</v>
      </c>
      <c r="F249" s="63">
        <f t="shared" si="677"/>
        <v>0</v>
      </c>
      <c r="G249" s="63">
        <f t="shared" ref="G249:I249" si="709">G238</f>
        <v>0</v>
      </c>
      <c r="H249" s="63">
        <f t="shared" si="709"/>
        <v>0</v>
      </c>
      <c r="I249" s="64">
        <f t="shared" si="709"/>
        <v>0</v>
      </c>
      <c r="J249" s="63">
        <f t="shared" si="679"/>
        <v>0</v>
      </c>
      <c r="K249" s="63">
        <f t="shared" ref="K249:M249" si="710">K238</f>
        <v>0</v>
      </c>
      <c r="L249" s="63">
        <f t="shared" si="710"/>
        <v>0</v>
      </c>
      <c r="M249" s="64">
        <f t="shared" si="710"/>
        <v>0</v>
      </c>
      <c r="N249" s="63">
        <f t="shared" si="681"/>
        <v>0</v>
      </c>
      <c r="O249" s="63">
        <f t="shared" ref="O249:Q249" si="711">O238</f>
        <v>0</v>
      </c>
      <c r="P249" s="63">
        <f t="shared" si="711"/>
        <v>0</v>
      </c>
      <c r="Q249" s="64">
        <f t="shared" si="711"/>
        <v>0</v>
      </c>
      <c r="R249" s="63">
        <f t="shared" si="683"/>
        <v>0</v>
      </c>
      <c r="S249" s="65">
        <f t="shared" si="643"/>
        <v>0</v>
      </c>
    </row>
    <row r="250" spans="1:19" s="6" customFormat="1" ht="15.65" customHeight="1" x14ac:dyDescent="0.3">
      <c r="A250" s="309"/>
      <c r="B250" s="13" t="s">
        <v>64</v>
      </c>
      <c r="C250" s="63">
        <f t="shared" ref="C250:E250" si="712">C244</f>
        <v>0</v>
      </c>
      <c r="D250" s="63">
        <f t="shared" si="712"/>
        <v>0</v>
      </c>
      <c r="E250" s="64">
        <f t="shared" si="712"/>
        <v>0</v>
      </c>
      <c r="F250" s="63">
        <f t="shared" si="677"/>
        <v>0</v>
      </c>
      <c r="G250" s="63">
        <f t="shared" ref="G250:I250" si="713">G244</f>
        <v>0</v>
      </c>
      <c r="H250" s="63">
        <f t="shared" si="713"/>
        <v>0</v>
      </c>
      <c r="I250" s="64">
        <f t="shared" si="713"/>
        <v>0</v>
      </c>
      <c r="J250" s="63">
        <f t="shared" si="679"/>
        <v>0</v>
      </c>
      <c r="K250" s="63">
        <f t="shared" ref="K250:M250" si="714">K244</f>
        <v>0</v>
      </c>
      <c r="L250" s="63">
        <f t="shared" si="714"/>
        <v>0</v>
      </c>
      <c r="M250" s="64">
        <f t="shared" si="714"/>
        <v>0</v>
      </c>
      <c r="N250" s="63">
        <f t="shared" si="681"/>
        <v>0</v>
      </c>
      <c r="O250" s="63">
        <f t="shared" ref="O250:Q250" si="715">O244</f>
        <v>0</v>
      </c>
      <c r="P250" s="63">
        <f t="shared" si="715"/>
        <v>0</v>
      </c>
      <c r="Q250" s="64">
        <f t="shared" si="715"/>
        <v>0</v>
      </c>
      <c r="R250" s="63">
        <f t="shared" si="683"/>
        <v>0</v>
      </c>
      <c r="S250" s="65">
        <f t="shared" si="643"/>
        <v>0</v>
      </c>
    </row>
    <row r="251" spans="1:19" s="6" customFormat="1" ht="15.65" customHeight="1" x14ac:dyDescent="0.3">
      <c r="A251" s="309"/>
      <c r="B251" s="13" t="s">
        <v>65</v>
      </c>
      <c r="C251" s="63">
        <f t="shared" ref="C251:E251" si="716">C242</f>
        <v>0</v>
      </c>
      <c r="D251" s="63">
        <f t="shared" si="716"/>
        <v>0</v>
      </c>
      <c r="E251" s="64">
        <f t="shared" si="716"/>
        <v>0</v>
      </c>
      <c r="F251" s="63">
        <f t="shared" si="677"/>
        <v>0</v>
      </c>
      <c r="G251" s="63">
        <f t="shared" ref="G251:I251" si="717">G242</f>
        <v>0</v>
      </c>
      <c r="H251" s="63">
        <f t="shared" si="717"/>
        <v>0</v>
      </c>
      <c r="I251" s="64">
        <f t="shared" si="717"/>
        <v>0</v>
      </c>
      <c r="J251" s="63">
        <f t="shared" si="679"/>
        <v>0</v>
      </c>
      <c r="K251" s="63">
        <f t="shared" ref="K251:M251" si="718">K242</f>
        <v>0</v>
      </c>
      <c r="L251" s="63">
        <f t="shared" si="718"/>
        <v>0</v>
      </c>
      <c r="M251" s="64">
        <f t="shared" si="718"/>
        <v>0</v>
      </c>
      <c r="N251" s="63">
        <f t="shared" si="681"/>
        <v>0</v>
      </c>
      <c r="O251" s="63">
        <f t="shared" ref="O251:Q251" si="719">O242</f>
        <v>0</v>
      </c>
      <c r="P251" s="63">
        <f t="shared" si="719"/>
        <v>0</v>
      </c>
      <c r="Q251" s="64">
        <f t="shared" si="719"/>
        <v>0</v>
      </c>
      <c r="R251" s="63">
        <f t="shared" si="683"/>
        <v>0</v>
      </c>
      <c r="S251" s="65">
        <f t="shared" si="643"/>
        <v>0</v>
      </c>
    </row>
    <row r="252" spans="1:19" s="6" customFormat="1" ht="15.65" customHeight="1" x14ac:dyDescent="0.3">
      <c r="A252" s="309"/>
      <c r="B252" s="30" t="s">
        <v>149</v>
      </c>
      <c r="C252" s="31">
        <f t="shared" ref="C252:E252" si="720">C239+C245</f>
        <v>0</v>
      </c>
      <c r="D252" s="31">
        <f t="shared" si="720"/>
        <v>0</v>
      </c>
      <c r="E252" s="32">
        <f t="shared" si="720"/>
        <v>0</v>
      </c>
      <c r="F252" s="32">
        <f t="shared" si="677"/>
        <v>0</v>
      </c>
      <c r="G252" s="31">
        <f t="shared" ref="G252:I252" si="721">G239+G245</f>
        <v>0</v>
      </c>
      <c r="H252" s="31">
        <f t="shared" si="721"/>
        <v>0</v>
      </c>
      <c r="I252" s="32">
        <f t="shared" si="721"/>
        <v>0</v>
      </c>
      <c r="J252" s="32">
        <f t="shared" si="679"/>
        <v>0</v>
      </c>
      <c r="K252" s="31">
        <f t="shared" ref="K252:M252" si="722">K239+K245</f>
        <v>0</v>
      </c>
      <c r="L252" s="31">
        <f t="shared" si="722"/>
        <v>0</v>
      </c>
      <c r="M252" s="32">
        <f t="shared" si="722"/>
        <v>0</v>
      </c>
      <c r="N252" s="32">
        <f t="shared" si="681"/>
        <v>0</v>
      </c>
      <c r="O252" s="31">
        <f t="shared" ref="O252:Q252" si="723">O239+O245</f>
        <v>0</v>
      </c>
      <c r="P252" s="31">
        <f t="shared" si="723"/>
        <v>0</v>
      </c>
      <c r="Q252" s="32">
        <f t="shared" si="723"/>
        <v>0</v>
      </c>
      <c r="R252" s="32">
        <f t="shared" si="683"/>
        <v>0</v>
      </c>
      <c r="S252" s="33">
        <f t="shared" si="643"/>
        <v>0</v>
      </c>
    </row>
    <row r="253" spans="1:19" s="6" customFormat="1" ht="15.65" customHeight="1" x14ac:dyDescent="0.3">
      <c r="A253" s="309"/>
      <c r="B253" s="34" t="s">
        <v>66</v>
      </c>
      <c r="C253" s="35">
        <f t="shared" ref="C253:E253" si="724">IF(C$7=0,0,C233/C$7*1000)</f>
        <v>0</v>
      </c>
      <c r="D253" s="35">
        <f t="shared" si="724"/>
        <v>0</v>
      </c>
      <c r="E253" s="35">
        <f t="shared" si="724"/>
        <v>0</v>
      </c>
      <c r="F253" s="36">
        <f t="shared" ref="F253" si="725">IF(SUM(C$7:E$7)=0,0,F233/SUM(C$7:E$7)*1000)</f>
        <v>0</v>
      </c>
      <c r="G253" s="35">
        <f t="shared" ref="G253:I253" si="726">IF(G$7=0,0,G233/G$7*1000)</f>
        <v>0</v>
      </c>
      <c r="H253" s="35">
        <f t="shared" si="726"/>
        <v>0</v>
      </c>
      <c r="I253" s="35">
        <f t="shared" si="726"/>
        <v>0</v>
      </c>
      <c r="J253" s="36">
        <f t="shared" ref="J253" si="727">IF(SUM(G$7:I$7)=0,0,J233/SUM(G$7:I$7)*1000)</f>
        <v>0</v>
      </c>
      <c r="K253" s="35">
        <f t="shared" ref="K253:M253" si="728">IF(K$7=0,0,K233/K$7*1000)</f>
        <v>0</v>
      </c>
      <c r="L253" s="35">
        <f t="shared" si="728"/>
        <v>0</v>
      </c>
      <c r="M253" s="35">
        <f t="shared" si="728"/>
        <v>0</v>
      </c>
      <c r="N253" s="36">
        <f t="shared" ref="N253" si="729">IF(SUM(K$7:M$7)=0,0,N233/SUM(K$7:M$7)*1000)</f>
        <v>0</v>
      </c>
      <c r="O253" s="35">
        <f t="shared" ref="O253:Q253" si="730">IF(O$7=0,0,O233/O$7*1000)</f>
        <v>0</v>
      </c>
      <c r="P253" s="35">
        <f t="shared" si="730"/>
        <v>0</v>
      </c>
      <c r="Q253" s="35">
        <f t="shared" si="730"/>
        <v>0</v>
      </c>
      <c r="R253" s="36">
        <f t="shared" ref="R253" si="731">IF(SUM(O$7:Q$7)=0,0,R233/SUM(O$7:Q$7)*1000)</f>
        <v>0</v>
      </c>
      <c r="S253" s="36">
        <f>IF(SUMIF($C$4:$R$4,1,$C$7:$R$7)=0,0,S233/SUMIF($C$4:$R$4,1,$C$7:$R$7)*1000)</f>
        <v>0</v>
      </c>
    </row>
    <row r="254" spans="1:19" s="6" customFormat="1" ht="15.65" customHeight="1" x14ac:dyDescent="0.3">
      <c r="A254" s="309"/>
      <c r="B254" s="34" t="s">
        <v>67</v>
      </c>
      <c r="C254" s="37">
        <f t="shared" ref="C254:S279" si="732">IF(C233=0,0,C246/C233)</f>
        <v>0</v>
      </c>
      <c r="D254" s="37">
        <f t="shared" si="732"/>
        <v>0</v>
      </c>
      <c r="E254" s="37">
        <f t="shared" si="732"/>
        <v>0</v>
      </c>
      <c r="F254" s="37">
        <f t="shared" si="732"/>
        <v>0</v>
      </c>
      <c r="G254" s="37">
        <f t="shared" si="732"/>
        <v>0</v>
      </c>
      <c r="H254" s="37">
        <f t="shared" si="732"/>
        <v>0</v>
      </c>
      <c r="I254" s="37">
        <f t="shared" si="732"/>
        <v>0</v>
      </c>
      <c r="J254" s="37">
        <f t="shared" si="732"/>
        <v>0</v>
      </c>
      <c r="K254" s="37">
        <f t="shared" si="732"/>
        <v>0</v>
      </c>
      <c r="L254" s="37">
        <f t="shared" si="732"/>
        <v>0</v>
      </c>
      <c r="M254" s="37">
        <f t="shared" si="732"/>
        <v>0</v>
      </c>
      <c r="N254" s="37">
        <f t="shared" si="732"/>
        <v>0</v>
      </c>
      <c r="O254" s="37">
        <f t="shared" si="732"/>
        <v>0</v>
      </c>
      <c r="P254" s="37">
        <f t="shared" si="732"/>
        <v>0</v>
      </c>
      <c r="Q254" s="37">
        <f t="shared" si="732"/>
        <v>0</v>
      </c>
      <c r="R254" s="37">
        <f t="shared" si="732"/>
        <v>0</v>
      </c>
      <c r="S254" s="37">
        <f t="shared" si="732"/>
        <v>0</v>
      </c>
    </row>
    <row r="255" spans="1:19" s="6" customFormat="1" ht="15.65" customHeight="1" x14ac:dyDescent="0.3">
      <c r="A255" s="309"/>
      <c r="B255" s="34" t="s">
        <v>68</v>
      </c>
      <c r="C255" s="36">
        <f t="shared" ref="C255:E255" si="733">IF(C$7=0,0,C246/C$7*1000)</f>
        <v>0</v>
      </c>
      <c r="D255" s="36">
        <f t="shared" si="733"/>
        <v>0</v>
      </c>
      <c r="E255" s="36">
        <f t="shared" si="733"/>
        <v>0</v>
      </c>
      <c r="F255" s="36">
        <f t="shared" ref="F255" si="734">IF(SUM(C$7:E$7)=0,0,F246/SUM(C$7:E$7)*1000)</f>
        <v>0</v>
      </c>
      <c r="G255" s="36">
        <f t="shared" ref="G255:I255" si="735">IF(G$7=0,0,G246/G$7*1000)</f>
        <v>0</v>
      </c>
      <c r="H255" s="36">
        <f t="shared" si="735"/>
        <v>0</v>
      </c>
      <c r="I255" s="36">
        <f t="shared" si="735"/>
        <v>0</v>
      </c>
      <c r="J255" s="36">
        <f t="shared" ref="J255" si="736">IF(SUM(G$7:I$7)=0,0,J246/SUM(G$7:I$7)*1000)</f>
        <v>0</v>
      </c>
      <c r="K255" s="36">
        <f t="shared" ref="K255:M255" si="737">IF(K$7=0,0,K246/K$7*1000)</f>
        <v>0</v>
      </c>
      <c r="L255" s="36">
        <f t="shared" si="737"/>
        <v>0</v>
      </c>
      <c r="M255" s="36">
        <f t="shared" si="737"/>
        <v>0</v>
      </c>
      <c r="N255" s="36">
        <f t="shared" ref="N255" si="738">IF(SUM(K$7:M$7)=0,0,N246/SUM(K$7:M$7)*1000)</f>
        <v>0</v>
      </c>
      <c r="O255" s="36">
        <f t="shared" ref="O255:Q255" si="739">IF(O$7=0,0,O246/O$7*1000)</f>
        <v>0</v>
      </c>
      <c r="P255" s="36">
        <f t="shared" si="739"/>
        <v>0</v>
      </c>
      <c r="Q255" s="36">
        <f t="shared" si="739"/>
        <v>0</v>
      </c>
      <c r="R255" s="36">
        <f t="shared" ref="R255" si="740">IF(SUM(O$7:Q$7)=0,0,R246/SUM(O$7:Q$7)*1000)</f>
        <v>0</v>
      </c>
      <c r="S255" s="36">
        <f>IF(SUMIF($C$4:$R$4,1,$C$7:$R$7)=0,0,S246/SUMIF($C$4:$R$4,1,$C$7:$R$7)*1000)</f>
        <v>0</v>
      </c>
    </row>
    <row r="256" spans="1:19" s="6" customFormat="1" ht="15.65" customHeight="1" x14ac:dyDescent="0.3">
      <c r="A256" s="309"/>
      <c r="B256" s="34" t="s">
        <v>69</v>
      </c>
      <c r="C256" s="37">
        <f t="shared" ref="C256" si="741">IF(C233=0,0,SUM(C247:C251)/C233)</f>
        <v>0</v>
      </c>
      <c r="D256" s="37">
        <f t="shared" ref="D256:S281" si="742">IF(D233=0,0,SUM(D247:D251)/D233)</f>
        <v>0</v>
      </c>
      <c r="E256" s="37">
        <f t="shared" si="742"/>
        <v>0</v>
      </c>
      <c r="F256" s="37">
        <f t="shared" si="742"/>
        <v>0</v>
      </c>
      <c r="G256" s="37">
        <f t="shared" si="742"/>
        <v>0</v>
      </c>
      <c r="H256" s="37">
        <f t="shared" si="742"/>
        <v>0</v>
      </c>
      <c r="I256" s="37">
        <f t="shared" si="742"/>
        <v>0</v>
      </c>
      <c r="J256" s="37">
        <f t="shared" si="742"/>
        <v>0</v>
      </c>
      <c r="K256" s="37">
        <f t="shared" si="742"/>
        <v>0</v>
      </c>
      <c r="L256" s="37">
        <f t="shared" si="742"/>
        <v>0</v>
      </c>
      <c r="M256" s="37">
        <f t="shared" si="742"/>
        <v>0</v>
      </c>
      <c r="N256" s="37">
        <f t="shared" si="742"/>
        <v>0</v>
      </c>
      <c r="O256" s="37">
        <f t="shared" si="742"/>
        <v>0</v>
      </c>
      <c r="P256" s="37">
        <f t="shared" si="742"/>
        <v>0</v>
      </c>
      <c r="Q256" s="37">
        <f t="shared" si="742"/>
        <v>0</v>
      </c>
      <c r="R256" s="37">
        <f t="shared" si="742"/>
        <v>0</v>
      </c>
      <c r="S256" s="37">
        <f t="shared" si="742"/>
        <v>0</v>
      </c>
    </row>
    <row r="257" spans="1:19" s="6" customFormat="1" ht="15.65" customHeight="1" thickBot="1" x14ac:dyDescent="0.35">
      <c r="A257" s="310"/>
      <c r="B257" s="38" t="s">
        <v>70</v>
      </c>
      <c r="C257" s="39">
        <f t="shared" ref="C257" si="743">IF(C$7=0,0,SUM(C247:C251)/C$7*1000)</f>
        <v>0</v>
      </c>
      <c r="D257" s="39">
        <f t="shared" ref="D257:E257" si="744">IF(D$7=0,0,SUM(D247:D251)/D$7*1000)</f>
        <v>0</v>
      </c>
      <c r="E257" s="39">
        <f t="shared" si="744"/>
        <v>0</v>
      </c>
      <c r="F257" s="39">
        <f t="shared" ref="F257" si="745">IF(SUM(C$7:E$7)=0,0,SUM(F247:F251)/SUM(C$7:E$7)*1000)</f>
        <v>0</v>
      </c>
      <c r="G257" s="39">
        <f t="shared" ref="G257:I257" si="746">IF(G$7=0,0,SUM(G247:G251)/G$7*1000)</f>
        <v>0</v>
      </c>
      <c r="H257" s="39">
        <f t="shared" si="746"/>
        <v>0</v>
      </c>
      <c r="I257" s="39">
        <f t="shared" si="746"/>
        <v>0</v>
      </c>
      <c r="J257" s="39">
        <f t="shared" ref="J257" si="747">IF(SUM(G$7:I$7)=0,0,SUM(J247:J251)/SUM(G$7:I$7)*1000)</f>
        <v>0</v>
      </c>
      <c r="K257" s="39">
        <f t="shared" ref="K257:M257" si="748">IF(K$7=0,0,SUM(K247:K251)/K$7*1000)</f>
        <v>0</v>
      </c>
      <c r="L257" s="39">
        <f t="shared" si="748"/>
        <v>0</v>
      </c>
      <c r="M257" s="39">
        <f t="shared" si="748"/>
        <v>0</v>
      </c>
      <c r="N257" s="39">
        <f t="shared" ref="N257" si="749">IF(SUM(K$7:M$7)=0,0,SUM(N247:N251)/SUM(K$7:M$7)*1000)</f>
        <v>0</v>
      </c>
      <c r="O257" s="39">
        <f t="shared" ref="O257:Q257" si="750">IF(O$7=0,0,SUM(O247:O251)/O$7*1000)</f>
        <v>0</v>
      </c>
      <c r="P257" s="39">
        <f t="shared" si="750"/>
        <v>0</v>
      </c>
      <c r="Q257" s="39">
        <f t="shared" si="750"/>
        <v>0</v>
      </c>
      <c r="R257" s="39">
        <f t="shared" ref="R257" si="751">IF(SUM(O$7:Q$7)=0,0,SUM(R247:R251)/SUM(O$7:Q$7)*1000)</f>
        <v>0</v>
      </c>
      <c r="S257" s="39">
        <f>IF(SUMIF($C$4:$R$4,1,$C$7:$R$7)=0,0,SUM(S247:S251)/SUMIF($C$4:$R$4,1,$C$7:$R$7)*1000)</f>
        <v>0</v>
      </c>
    </row>
    <row r="258" spans="1:19" s="6" customFormat="1" ht="15.65" customHeight="1" x14ac:dyDescent="0.3">
      <c r="A258" s="311" t="s">
        <v>98</v>
      </c>
      <c r="B258" s="17" t="s">
        <v>54</v>
      </c>
      <c r="C258" s="54">
        <f t="shared" ref="C258:E258" si="752">C259+C265</f>
        <v>0</v>
      </c>
      <c r="D258" s="54">
        <f t="shared" si="752"/>
        <v>0</v>
      </c>
      <c r="E258" s="54">
        <f t="shared" si="752"/>
        <v>0</v>
      </c>
      <c r="F258" s="54">
        <f t="shared" ref="F258:F302" si="753">SUM(C258:E258)</f>
        <v>0</v>
      </c>
      <c r="G258" s="54">
        <f t="shared" ref="G258:I258" si="754">G259+G265</f>
        <v>0</v>
      </c>
      <c r="H258" s="54">
        <f t="shared" si="754"/>
        <v>0</v>
      </c>
      <c r="I258" s="54">
        <f t="shared" si="754"/>
        <v>0</v>
      </c>
      <c r="J258" s="54">
        <f t="shared" ref="J258:J277" si="755">SUM(G258:I258)</f>
        <v>0</v>
      </c>
      <c r="K258" s="54">
        <f t="shared" ref="K258:M258" si="756">K259+K265</f>
        <v>0</v>
      </c>
      <c r="L258" s="54">
        <f t="shared" si="756"/>
        <v>0</v>
      </c>
      <c r="M258" s="54">
        <f t="shared" si="756"/>
        <v>0</v>
      </c>
      <c r="N258" s="54">
        <f t="shared" ref="N258:N277" si="757">SUM(K258:M258)</f>
        <v>0</v>
      </c>
      <c r="O258" s="54">
        <f t="shared" ref="O258:Q258" si="758">O259+O265</f>
        <v>0</v>
      </c>
      <c r="P258" s="54">
        <f t="shared" si="758"/>
        <v>0</v>
      </c>
      <c r="Q258" s="54">
        <f t="shared" si="758"/>
        <v>0</v>
      </c>
      <c r="R258" s="54">
        <f t="shared" ref="R258:R277" si="759">SUM(O258:Q258)</f>
        <v>0</v>
      </c>
      <c r="S258" s="56">
        <f>SUMIF($C$4:$R$4,1,$C258:$R258)</f>
        <v>0</v>
      </c>
    </row>
    <row r="259" spans="1:19" s="6" customFormat="1" ht="15.65" customHeight="1" x14ac:dyDescent="0.3">
      <c r="A259" s="309"/>
      <c r="B259" s="19" t="s">
        <v>55</v>
      </c>
      <c r="C259" s="55">
        <f t="shared" ref="C259:E259" si="760">SUM(C260:C264)</f>
        <v>0</v>
      </c>
      <c r="D259" s="55">
        <f t="shared" si="760"/>
        <v>0</v>
      </c>
      <c r="E259" s="55">
        <f t="shared" si="760"/>
        <v>0</v>
      </c>
      <c r="F259" s="53">
        <f t="shared" si="753"/>
        <v>0</v>
      </c>
      <c r="G259" s="55">
        <f t="shared" ref="G259:I259" si="761">SUM(G260:G264)</f>
        <v>0</v>
      </c>
      <c r="H259" s="55">
        <f t="shared" si="761"/>
        <v>0</v>
      </c>
      <c r="I259" s="55">
        <f t="shared" si="761"/>
        <v>0</v>
      </c>
      <c r="J259" s="53">
        <f t="shared" si="755"/>
        <v>0</v>
      </c>
      <c r="K259" s="55">
        <f t="shared" ref="K259:M259" si="762">SUM(K260:K264)</f>
        <v>0</v>
      </c>
      <c r="L259" s="55">
        <f t="shared" si="762"/>
        <v>0</v>
      </c>
      <c r="M259" s="55">
        <f t="shared" si="762"/>
        <v>0</v>
      </c>
      <c r="N259" s="53">
        <f t="shared" si="757"/>
        <v>0</v>
      </c>
      <c r="O259" s="55">
        <f t="shared" ref="O259:Q259" si="763">SUM(O260:O264)</f>
        <v>0</v>
      </c>
      <c r="P259" s="55">
        <f t="shared" si="763"/>
        <v>0</v>
      </c>
      <c r="Q259" s="55">
        <f t="shared" si="763"/>
        <v>0</v>
      </c>
      <c r="R259" s="53">
        <f t="shared" si="759"/>
        <v>0</v>
      </c>
      <c r="S259" s="57">
        <f t="shared" si="643"/>
        <v>0</v>
      </c>
    </row>
    <row r="260" spans="1:19" s="6" customFormat="1" ht="15.65" customHeight="1" x14ac:dyDescent="0.3">
      <c r="A260" s="309"/>
      <c r="B260" s="21" t="s">
        <v>56</v>
      </c>
      <c r="C260" s="49"/>
      <c r="D260" s="49"/>
      <c r="E260" s="49"/>
      <c r="F260" s="52">
        <f t="shared" si="753"/>
        <v>0</v>
      </c>
      <c r="G260" s="49"/>
      <c r="H260" s="49"/>
      <c r="I260" s="49"/>
      <c r="J260" s="52">
        <f t="shared" si="755"/>
        <v>0</v>
      </c>
      <c r="K260" s="49"/>
      <c r="L260" s="49"/>
      <c r="M260" s="49"/>
      <c r="N260" s="52">
        <f t="shared" si="757"/>
        <v>0</v>
      </c>
      <c r="O260" s="49"/>
      <c r="P260" s="49"/>
      <c r="Q260" s="49"/>
      <c r="R260" s="52">
        <f t="shared" si="759"/>
        <v>0</v>
      </c>
      <c r="S260" s="58">
        <f t="shared" si="643"/>
        <v>0</v>
      </c>
    </row>
    <row r="261" spans="1:19" s="6" customFormat="1" ht="15.65" customHeight="1" x14ac:dyDescent="0.3">
      <c r="A261" s="309"/>
      <c r="B261" s="22" t="s">
        <v>57</v>
      </c>
      <c r="C261" s="50"/>
      <c r="D261" s="50"/>
      <c r="E261" s="50"/>
      <c r="F261" s="53">
        <f t="shared" si="753"/>
        <v>0</v>
      </c>
      <c r="G261" s="50"/>
      <c r="H261" s="50"/>
      <c r="I261" s="50"/>
      <c r="J261" s="53">
        <f t="shared" si="755"/>
        <v>0</v>
      </c>
      <c r="K261" s="50"/>
      <c r="L261" s="50"/>
      <c r="M261" s="50"/>
      <c r="N261" s="53">
        <f t="shared" si="757"/>
        <v>0</v>
      </c>
      <c r="O261" s="50"/>
      <c r="P261" s="50"/>
      <c r="Q261" s="50"/>
      <c r="R261" s="53">
        <f t="shared" si="759"/>
        <v>0</v>
      </c>
      <c r="S261" s="59">
        <f t="shared" si="643"/>
        <v>0</v>
      </c>
    </row>
    <row r="262" spans="1:19" s="6" customFormat="1" ht="15.65" customHeight="1" x14ac:dyDescent="0.3">
      <c r="A262" s="309"/>
      <c r="B262" s="22" t="s">
        <v>58</v>
      </c>
      <c r="C262" s="50"/>
      <c r="D262" s="50"/>
      <c r="E262" s="50"/>
      <c r="F262" s="53">
        <f t="shared" si="753"/>
        <v>0</v>
      </c>
      <c r="G262" s="50"/>
      <c r="H262" s="50"/>
      <c r="I262" s="50"/>
      <c r="J262" s="53">
        <f t="shared" si="755"/>
        <v>0</v>
      </c>
      <c r="K262" s="50"/>
      <c r="L262" s="50"/>
      <c r="M262" s="50"/>
      <c r="N262" s="53">
        <f t="shared" si="757"/>
        <v>0</v>
      </c>
      <c r="O262" s="50"/>
      <c r="P262" s="50"/>
      <c r="Q262" s="50"/>
      <c r="R262" s="53">
        <f t="shared" si="759"/>
        <v>0</v>
      </c>
      <c r="S262" s="59">
        <f t="shared" si="643"/>
        <v>0</v>
      </c>
    </row>
    <row r="263" spans="1:19" s="6" customFormat="1" ht="15.65" customHeight="1" x14ac:dyDescent="0.3">
      <c r="A263" s="309"/>
      <c r="B263" s="22" t="s">
        <v>59</v>
      </c>
      <c r="C263" s="50"/>
      <c r="D263" s="50"/>
      <c r="E263" s="50"/>
      <c r="F263" s="53">
        <f t="shared" si="753"/>
        <v>0</v>
      </c>
      <c r="G263" s="50"/>
      <c r="H263" s="50"/>
      <c r="I263" s="50"/>
      <c r="J263" s="53">
        <f t="shared" si="755"/>
        <v>0</v>
      </c>
      <c r="K263" s="50"/>
      <c r="L263" s="50"/>
      <c r="M263" s="50"/>
      <c r="N263" s="53">
        <f t="shared" si="757"/>
        <v>0</v>
      </c>
      <c r="O263" s="50"/>
      <c r="P263" s="50"/>
      <c r="Q263" s="50"/>
      <c r="R263" s="53">
        <f t="shared" si="759"/>
        <v>0</v>
      </c>
      <c r="S263" s="59">
        <f t="shared" si="643"/>
        <v>0</v>
      </c>
    </row>
    <row r="264" spans="1:19" s="6" customFormat="1" ht="15.65" customHeight="1" x14ac:dyDescent="0.3">
      <c r="A264" s="309"/>
      <c r="B264" s="23" t="s">
        <v>148</v>
      </c>
      <c r="C264" s="51"/>
      <c r="D264" s="51"/>
      <c r="E264" s="51"/>
      <c r="F264" s="54">
        <f t="shared" si="753"/>
        <v>0</v>
      </c>
      <c r="G264" s="51"/>
      <c r="H264" s="51"/>
      <c r="I264" s="51"/>
      <c r="J264" s="54">
        <f t="shared" si="755"/>
        <v>0</v>
      </c>
      <c r="K264" s="51"/>
      <c r="L264" s="51"/>
      <c r="M264" s="51"/>
      <c r="N264" s="54">
        <f t="shared" si="757"/>
        <v>0</v>
      </c>
      <c r="O264" s="51"/>
      <c r="P264" s="51"/>
      <c r="Q264" s="51"/>
      <c r="R264" s="54">
        <f t="shared" si="759"/>
        <v>0</v>
      </c>
      <c r="S264" s="83">
        <f t="shared" si="643"/>
        <v>0</v>
      </c>
    </row>
    <row r="265" spans="1:19" s="6" customFormat="1" ht="15.65" customHeight="1" x14ac:dyDescent="0.3">
      <c r="A265" s="309"/>
      <c r="B265" s="19" t="s">
        <v>60</v>
      </c>
      <c r="C265" s="55">
        <f t="shared" ref="C265" si="764">SUM(C266:C270)</f>
        <v>0</v>
      </c>
      <c r="D265" s="55">
        <f t="shared" ref="D265:E265" si="765">SUM(D266:D270)</f>
        <v>0</v>
      </c>
      <c r="E265" s="55">
        <f t="shared" si="765"/>
        <v>0</v>
      </c>
      <c r="F265" s="53">
        <f t="shared" si="753"/>
        <v>0</v>
      </c>
      <c r="G265" s="55">
        <f t="shared" ref="G265" si="766">SUM(G266:G270)</f>
        <v>0</v>
      </c>
      <c r="H265" s="55">
        <f t="shared" ref="H265:I265" si="767">SUM(H266:H270)</f>
        <v>0</v>
      </c>
      <c r="I265" s="55">
        <f t="shared" si="767"/>
        <v>0</v>
      </c>
      <c r="J265" s="53">
        <f t="shared" si="755"/>
        <v>0</v>
      </c>
      <c r="K265" s="55">
        <f t="shared" ref="K265" si="768">SUM(K266:K270)</f>
        <v>0</v>
      </c>
      <c r="L265" s="55">
        <f t="shared" ref="L265:M265" si="769">SUM(L266:L270)</f>
        <v>0</v>
      </c>
      <c r="M265" s="55">
        <f t="shared" si="769"/>
        <v>0</v>
      </c>
      <c r="N265" s="53">
        <f t="shared" si="757"/>
        <v>0</v>
      </c>
      <c r="O265" s="55">
        <f t="shared" ref="O265" si="770">SUM(O266:O270)</f>
        <v>0</v>
      </c>
      <c r="P265" s="55">
        <f t="shared" ref="P265:Q265" si="771">SUM(P266:P270)</f>
        <v>0</v>
      </c>
      <c r="Q265" s="55">
        <f t="shared" si="771"/>
        <v>0</v>
      </c>
      <c r="R265" s="53">
        <f t="shared" si="759"/>
        <v>0</v>
      </c>
      <c r="S265" s="57">
        <f t="shared" si="643"/>
        <v>0</v>
      </c>
    </row>
    <row r="266" spans="1:19" s="6" customFormat="1" ht="15.65" customHeight="1" x14ac:dyDescent="0.3">
      <c r="A266" s="309"/>
      <c r="B266" s="24" t="s">
        <v>56</v>
      </c>
      <c r="C266" s="49"/>
      <c r="D266" s="49"/>
      <c r="E266" s="49"/>
      <c r="F266" s="52">
        <f t="shared" si="753"/>
        <v>0</v>
      </c>
      <c r="G266" s="49"/>
      <c r="H266" s="49"/>
      <c r="I266" s="49"/>
      <c r="J266" s="52">
        <f t="shared" si="755"/>
        <v>0</v>
      </c>
      <c r="K266" s="49"/>
      <c r="L266" s="49"/>
      <c r="M266" s="49"/>
      <c r="N266" s="52">
        <f t="shared" si="757"/>
        <v>0</v>
      </c>
      <c r="O266" s="49"/>
      <c r="P266" s="49"/>
      <c r="Q266" s="49"/>
      <c r="R266" s="52">
        <f t="shared" si="759"/>
        <v>0</v>
      </c>
      <c r="S266" s="58">
        <f t="shared" si="643"/>
        <v>0</v>
      </c>
    </row>
    <row r="267" spans="1:19" s="6" customFormat="1" ht="15.65" customHeight="1" x14ac:dyDescent="0.3">
      <c r="A267" s="309"/>
      <c r="B267" s="25" t="s">
        <v>61</v>
      </c>
      <c r="C267" s="50"/>
      <c r="D267" s="50"/>
      <c r="E267" s="50"/>
      <c r="F267" s="53">
        <f t="shared" si="753"/>
        <v>0</v>
      </c>
      <c r="G267" s="50"/>
      <c r="H267" s="50"/>
      <c r="I267" s="50"/>
      <c r="J267" s="53">
        <f t="shared" si="755"/>
        <v>0</v>
      </c>
      <c r="K267" s="50"/>
      <c r="L267" s="50"/>
      <c r="M267" s="50"/>
      <c r="N267" s="53">
        <f t="shared" si="757"/>
        <v>0</v>
      </c>
      <c r="O267" s="50"/>
      <c r="P267" s="50"/>
      <c r="Q267" s="50"/>
      <c r="R267" s="53">
        <f t="shared" si="759"/>
        <v>0</v>
      </c>
      <c r="S267" s="59">
        <f t="shared" si="643"/>
        <v>0</v>
      </c>
    </row>
    <row r="268" spans="1:19" s="6" customFormat="1" ht="15.65" customHeight="1" x14ac:dyDescent="0.3">
      <c r="A268" s="309"/>
      <c r="B268" s="25" t="s">
        <v>58</v>
      </c>
      <c r="C268" s="50"/>
      <c r="D268" s="50"/>
      <c r="E268" s="50"/>
      <c r="F268" s="53">
        <f t="shared" si="753"/>
        <v>0</v>
      </c>
      <c r="G268" s="50"/>
      <c r="H268" s="50"/>
      <c r="I268" s="50"/>
      <c r="J268" s="53">
        <f t="shared" si="755"/>
        <v>0</v>
      </c>
      <c r="K268" s="50"/>
      <c r="L268" s="50"/>
      <c r="M268" s="50"/>
      <c r="N268" s="53">
        <f t="shared" si="757"/>
        <v>0</v>
      </c>
      <c r="O268" s="50"/>
      <c r="P268" s="50"/>
      <c r="Q268" s="50"/>
      <c r="R268" s="53">
        <f t="shared" si="759"/>
        <v>0</v>
      </c>
      <c r="S268" s="59">
        <f t="shared" si="643"/>
        <v>0</v>
      </c>
    </row>
    <row r="269" spans="1:19" s="6" customFormat="1" ht="15.65" customHeight="1" x14ac:dyDescent="0.3">
      <c r="A269" s="309"/>
      <c r="B269" s="25" t="s">
        <v>62</v>
      </c>
      <c r="C269" s="50"/>
      <c r="D269" s="50"/>
      <c r="E269" s="50"/>
      <c r="F269" s="53">
        <f t="shared" si="753"/>
        <v>0</v>
      </c>
      <c r="G269" s="50"/>
      <c r="H269" s="50"/>
      <c r="I269" s="50"/>
      <c r="J269" s="53">
        <f t="shared" si="755"/>
        <v>0</v>
      </c>
      <c r="K269" s="50"/>
      <c r="L269" s="50"/>
      <c r="M269" s="50"/>
      <c r="N269" s="53">
        <f t="shared" si="757"/>
        <v>0</v>
      </c>
      <c r="O269" s="50"/>
      <c r="P269" s="50"/>
      <c r="Q269" s="50"/>
      <c r="R269" s="53">
        <f t="shared" si="759"/>
        <v>0</v>
      </c>
      <c r="S269" s="59">
        <f t="shared" si="643"/>
        <v>0</v>
      </c>
    </row>
    <row r="270" spans="1:19" s="6" customFormat="1" ht="15.65" customHeight="1" x14ac:dyDescent="0.3">
      <c r="A270" s="309"/>
      <c r="B270" s="23" t="s">
        <v>148</v>
      </c>
      <c r="C270" s="51"/>
      <c r="D270" s="51"/>
      <c r="E270" s="51"/>
      <c r="F270" s="54">
        <f t="shared" si="753"/>
        <v>0</v>
      </c>
      <c r="G270" s="51"/>
      <c r="H270" s="51"/>
      <c r="I270" s="51"/>
      <c r="J270" s="54">
        <f t="shared" si="755"/>
        <v>0</v>
      </c>
      <c r="K270" s="51"/>
      <c r="L270" s="51"/>
      <c r="M270" s="51"/>
      <c r="N270" s="54">
        <f t="shared" si="757"/>
        <v>0</v>
      </c>
      <c r="O270" s="51"/>
      <c r="P270" s="51"/>
      <c r="Q270" s="51"/>
      <c r="R270" s="54">
        <f t="shared" si="759"/>
        <v>0</v>
      </c>
      <c r="S270" s="83">
        <f t="shared" si="643"/>
        <v>0</v>
      </c>
    </row>
    <row r="271" spans="1:19" s="6" customFormat="1" ht="15.65" customHeight="1" x14ac:dyDescent="0.3">
      <c r="A271" s="309"/>
      <c r="B271" s="13" t="s">
        <v>43</v>
      </c>
      <c r="C271" s="60">
        <f t="shared" ref="C271:E271" si="772">C260+C266</f>
        <v>0</v>
      </c>
      <c r="D271" s="60">
        <f t="shared" si="772"/>
        <v>0</v>
      </c>
      <c r="E271" s="61">
        <f t="shared" si="772"/>
        <v>0</v>
      </c>
      <c r="F271" s="60">
        <f t="shared" si="753"/>
        <v>0</v>
      </c>
      <c r="G271" s="60">
        <f t="shared" ref="G271:I271" si="773">G260+G266</f>
        <v>0</v>
      </c>
      <c r="H271" s="60">
        <f t="shared" si="773"/>
        <v>0</v>
      </c>
      <c r="I271" s="61">
        <f t="shared" si="773"/>
        <v>0</v>
      </c>
      <c r="J271" s="60">
        <f t="shared" si="755"/>
        <v>0</v>
      </c>
      <c r="K271" s="60">
        <f t="shared" ref="K271:M271" si="774">K260+K266</f>
        <v>0</v>
      </c>
      <c r="L271" s="60">
        <f t="shared" si="774"/>
        <v>0</v>
      </c>
      <c r="M271" s="61">
        <f t="shared" si="774"/>
        <v>0</v>
      </c>
      <c r="N271" s="60">
        <f t="shared" si="757"/>
        <v>0</v>
      </c>
      <c r="O271" s="60">
        <f t="shared" ref="O271:Q271" si="775">O260+O266</f>
        <v>0</v>
      </c>
      <c r="P271" s="60">
        <f t="shared" si="775"/>
        <v>0</v>
      </c>
      <c r="Q271" s="61">
        <f t="shared" si="775"/>
        <v>0</v>
      </c>
      <c r="R271" s="60">
        <f t="shared" si="759"/>
        <v>0</v>
      </c>
      <c r="S271" s="62">
        <f t="shared" si="643"/>
        <v>0</v>
      </c>
    </row>
    <row r="272" spans="1:19" s="6" customFormat="1" ht="15.65" customHeight="1" x14ac:dyDescent="0.3">
      <c r="A272" s="309"/>
      <c r="B272" s="13" t="s">
        <v>44</v>
      </c>
      <c r="C272" s="63">
        <f t="shared" ref="C272:E272" si="776">C261</f>
        <v>0</v>
      </c>
      <c r="D272" s="63">
        <f t="shared" si="776"/>
        <v>0</v>
      </c>
      <c r="E272" s="64">
        <f t="shared" si="776"/>
        <v>0</v>
      </c>
      <c r="F272" s="63">
        <f t="shared" si="753"/>
        <v>0</v>
      </c>
      <c r="G272" s="63">
        <f t="shared" ref="G272:I272" si="777">G261</f>
        <v>0</v>
      </c>
      <c r="H272" s="63">
        <f t="shared" si="777"/>
        <v>0</v>
      </c>
      <c r="I272" s="64">
        <f t="shared" si="777"/>
        <v>0</v>
      </c>
      <c r="J272" s="63">
        <f t="shared" si="755"/>
        <v>0</v>
      </c>
      <c r="K272" s="63">
        <f t="shared" ref="K272:M272" si="778">K261</f>
        <v>0</v>
      </c>
      <c r="L272" s="63">
        <f t="shared" si="778"/>
        <v>0</v>
      </c>
      <c r="M272" s="64">
        <f t="shared" si="778"/>
        <v>0</v>
      </c>
      <c r="N272" s="63">
        <f t="shared" si="757"/>
        <v>0</v>
      </c>
      <c r="O272" s="63">
        <f t="shared" ref="O272:Q272" si="779">O261</f>
        <v>0</v>
      </c>
      <c r="P272" s="63">
        <f t="shared" si="779"/>
        <v>0</v>
      </c>
      <c r="Q272" s="64">
        <f t="shared" si="779"/>
        <v>0</v>
      </c>
      <c r="R272" s="63">
        <f t="shared" si="759"/>
        <v>0</v>
      </c>
      <c r="S272" s="65">
        <f t="shared" si="643"/>
        <v>0</v>
      </c>
    </row>
    <row r="273" spans="1:19" s="6" customFormat="1" ht="15.65" customHeight="1" x14ac:dyDescent="0.3">
      <c r="A273" s="309"/>
      <c r="B273" s="13" t="s">
        <v>45</v>
      </c>
      <c r="C273" s="63">
        <f t="shared" ref="C273:E273" si="780">C262+C268</f>
        <v>0</v>
      </c>
      <c r="D273" s="63">
        <f t="shared" si="780"/>
        <v>0</v>
      </c>
      <c r="E273" s="64">
        <f t="shared" si="780"/>
        <v>0</v>
      </c>
      <c r="F273" s="63">
        <f t="shared" si="753"/>
        <v>0</v>
      </c>
      <c r="G273" s="63">
        <f t="shared" ref="G273:I273" si="781">G262+G268</f>
        <v>0</v>
      </c>
      <c r="H273" s="63">
        <f t="shared" si="781"/>
        <v>0</v>
      </c>
      <c r="I273" s="64">
        <f t="shared" si="781"/>
        <v>0</v>
      </c>
      <c r="J273" s="63">
        <f t="shared" si="755"/>
        <v>0</v>
      </c>
      <c r="K273" s="63">
        <f t="shared" ref="K273:M273" si="782">K262+K268</f>
        <v>0</v>
      </c>
      <c r="L273" s="63">
        <f t="shared" si="782"/>
        <v>0</v>
      </c>
      <c r="M273" s="64">
        <f t="shared" si="782"/>
        <v>0</v>
      </c>
      <c r="N273" s="63">
        <f t="shared" si="757"/>
        <v>0</v>
      </c>
      <c r="O273" s="63">
        <f t="shared" ref="O273:Q273" si="783">O262+O268</f>
        <v>0</v>
      </c>
      <c r="P273" s="63">
        <f t="shared" si="783"/>
        <v>0</v>
      </c>
      <c r="Q273" s="64">
        <f t="shared" si="783"/>
        <v>0</v>
      </c>
      <c r="R273" s="63">
        <f t="shared" si="759"/>
        <v>0</v>
      </c>
      <c r="S273" s="65">
        <f t="shared" si="643"/>
        <v>0</v>
      </c>
    </row>
    <row r="274" spans="1:19" s="6" customFormat="1" ht="15.65" customHeight="1" x14ac:dyDescent="0.3">
      <c r="A274" s="309"/>
      <c r="B274" s="13" t="s">
        <v>63</v>
      </c>
      <c r="C274" s="63">
        <f t="shared" ref="C274:E274" si="784">C263</f>
        <v>0</v>
      </c>
      <c r="D274" s="63">
        <f t="shared" si="784"/>
        <v>0</v>
      </c>
      <c r="E274" s="64">
        <f t="shared" si="784"/>
        <v>0</v>
      </c>
      <c r="F274" s="63">
        <f t="shared" si="753"/>
        <v>0</v>
      </c>
      <c r="G274" s="63">
        <f t="shared" ref="G274:I274" si="785">G263</f>
        <v>0</v>
      </c>
      <c r="H274" s="63">
        <f t="shared" si="785"/>
        <v>0</v>
      </c>
      <c r="I274" s="64">
        <f t="shared" si="785"/>
        <v>0</v>
      </c>
      <c r="J274" s="63">
        <f t="shared" si="755"/>
        <v>0</v>
      </c>
      <c r="K274" s="63">
        <f t="shared" ref="K274:M274" si="786">K263</f>
        <v>0</v>
      </c>
      <c r="L274" s="63">
        <f t="shared" si="786"/>
        <v>0</v>
      </c>
      <c r="M274" s="64">
        <f t="shared" si="786"/>
        <v>0</v>
      </c>
      <c r="N274" s="63">
        <f t="shared" si="757"/>
        <v>0</v>
      </c>
      <c r="O274" s="63">
        <f t="shared" ref="O274:Q274" si="787">O263</f>
        <v>0</v>
      </c>
      <c r="P274" s="63">
        <f t="shared" si="787"/>
        <v>0</v>
      </c>
      <c r="Q274" s="64">
        <f t="shared" si="787"/>
        <v>0</v>
      </c>
      <c r="R274" s="63">
        <f t="shared" si="759"/>
        <v>0</v>
      </c>
      <c r="S274" s="65">
        <f t="shared" si="643"/>
        <v>0</v>
      </c>
    </row>
    <row r="275" spans="1:19" s="6" customFormat="1" ht="15.65" customHeight="1" x14ac:dyDescent="0.3">
      <c r="A275" s="309"/>
      <c r="B275" s="13" t="s">
        <v>64</v>
      </c>
      <c r="C275" s="63">
        <f t="shared" ref="C275:E275" si="788">C269</f>
        <v>0</v>
      </c>
      <c r="D275" s="63">
        <f t="shared" si="788"/>
        <v>0</v>
      </c>
      <c r="E275" s="64">
        <f t="shared" si="788"/>
        <v>0</v>
      </c>
      <c r="F275" s="63">
        <f t="shared" si="753"/>
        <v>0</v>
      </c>
      <c r="G275" s="63">
        <f t="shared" ref="G275:I275" si="789">G269</f>
        <v>0</v>
      </c>
      <c r="H275" s="63">
        <f t="shared" si="789"/>
        <v>0</v>
      </c>
      <c r="I275" s="64">
        <f t="shared" si="789"/>
        <v>0</v>
      </c>
      <c r="J275" s="63">
        <f t="shared" si="755"/>
        <v>0</v>
      </c>
      <c r="K275" s="63">
        <f t="shared" ref="K275:M275" si="790">K269</f>
        <v>0</v>
      </c>
      <c r="L275" s="63">
        <f t="shared" si="790"/>
        <v>0</v>
      </c>
      <c r="M275" s="64">
        <f t="shared" si="790"/>
        <v>0</v>
      </c>
      <c r="N275" s="63">
        <f t="shared" si="757"/>
        <v>0</v>
      </c>
      <c r="O275" s="63">
        <f t="shared" ref="O275:Q275" si="791">O269</f>
        <v>0</v>
      </c>
      <c r="P275" s="63">
        <f t="shared" si="791"/>
        <v>0</v>
      </c>
      <c r="Q275" s="64">
        <f t="shared" si="791"/>
        <v>0</v>
      </c>
      <c r="R275" s="63">
        <f t="shared" si="759"/>
        <v>0</v>
      </c>
      <c r="S275" s="65">
        <f t="shared" si="643"/>
        <v>0</v>
      </c>
    </row>
    <row r="276" spans="1:19" s="6" customFormat="1" ht="15.65" customHeight="1" x14ac:dyDescent="0.3">
      <c r="A276" s="309"/>
      <c r="B276" s="13" t="s">
        <v>65</v>
      </c>
      <c r="C276" s="63">
        <f t="shared" ref="C276:E276" si="792">C267</f>
        <v>0</v>
      </c>
      <c r="D276" s="63">
        <f t="shared" si="792"/>
        <v>0</v>
      </c>
      <c r="E276" s="64">
        <f t="shared" si="792"/>
        <v>0</v>
      </c>
      <c r="F276" s="63">
        <f t="shared" si="753"/>
        <v>0</v>
      </c>
      <c r="G276" s="63">
        <f t="shared" ref="G276:I276" si="793">G267</f>
        <v>0</v>
      </c>
      <c r="H276" s="63">
        <f t="shared" si="793"/>
        <v>0</v>
      </c>
      <c r="I276" s="64">
        <f t="shared" si="793"/>
        <v>0</v>
      </c>
      <c r="J276" s="63">
        <f t="shared" si="755"/>
        <v>0</v>
      </c>
      <c r="K276" s="63">
        <f t="shared" ref="K276:M276" si="794">K267</f>
        <v>0</v>
      </c>
      <c r="L276" s="63">
        <f t="shared" si="794"/>
        <v>0</v>
      </c>
      <c r="M276" s="64">
        <f t="shared" si="794"/>
        <v>0</v>
      </c>
      <c r="N276" s="63">
        <f t="shared" si="757"/>
        <v>0</v>
      </c>
      <c r="O276" s="63">
        <f t="shared" ref="O276:Q276" si="795">O267</f>
        <v>0</v>
      </c>
      <c r="P276" s="63">
        <f t="shared" si="795"/>
        <v>0</v>
      </c>
      <c r="Q276" s="64">
        <f t="shared" si="795"/>
        <v>0</v>
      </c>
      <c r="R276" s="63">
        <f t="shared" si="759"/>
        <v>0</v>
      </c>
      <c r="S276" s="65">
        <f t="shared" si="643"/>
        <v>0</v>
      </c>
    </row>
    <row r="277" spans="1:19" s="6" customFormat="1" ht="15.65" customHeight="1" x14ac:dyDescent="0.3">
      <c r="A277" s="309"/>
      <c r="B277" s="30" t="s">
        <v>149</v>
      </c>
      <c r="C277" s="31">
        <f t="shared" ref="C277:E277" si="796">C264+C270</f>
        <v>0</v>
      </c>
      <c r="D277" s="31">
        <f t="shared" si="796"/>
        <v>0</v>
      </c>
      <c r="E277" s="32">
        <f t="shared" si="796"/>
        <v>0</v>
      </c>
      <c r="F277" s="32">
        <f t="shared" si="753"/>
        <v>0</v>
      </c>
      <c r="G277" s="31">
        <f t="shared" ref="G277:I277" si="797">G264+G270</f>
        <v>0</v>
      </c>
      <c r="H277" s="31">
        <f t="shared" si="797"/>
        <v>0</v>
      </c>
      <c r="I277" s="32">
        <f t="shared" si="797"/>
        <v>0</v>
      </c>
      <c r="J277" s="32">
        <f t="shared" si="755"/>
        <v>0</v>
      </c>
      <c r="K277" s="31">
        <f t="shared" ref="K277:M277" si="798">K264+K270</f>
        <v>0</v>
      </c>
      <c r="L277" s="31">
        <f t="shared" si="798"/>
        <v>0</v>
      </c>
      <c r="M277" s="32">
        <f t="shared" si="798"/>
        <v>0</v>
      </c>
      <c r="N277" s="32">
        <f t="shared" si="757"/>
        <v>0</v>
      </c>
      <c r="O277" s="31">
        <f t="shared" ref="O277:Q277" si="799">O264+O270</f>
        <v>0</v>
      </c>
      <c r="P277" s="31">
        <f t="shared" si="799"/>
        <v>0</v>
      </c>
      <c r="Q277" s="32">
        <f t="shared" si="799"/>
        <v>0</v>
      </c>
      <c r="R277" s="32">
        <f t="shared" si="759"/>
        <v>0</v>
      </c>
      <c r="S277" s="33">
        <f t="shared" si="643"/>
        <v>0</v>
      </c>
    </row>
    <row r="278" spans="1:19" s="6" customFormat="1" ht="15.65" customHeight="1" x14ac:dyDescent="0.3">
      <c r="A278" s="309"/>
      <c r="B278" s="34" t="s">
        <v>66</v>
      </c>
      <c r="C278" s="35">
        <f t="shared" ref="C278:E278" si="800">IF(C$7=0,0,C258/C$7*1000)</f>
        <v>0</v>
      </c>
      <c r="D278" s="35">
        <f t="shared" si="800"/>
        <v>0</v>
      </c>
      <c r="E278" s="35">
        <f t="shared" si="800"/>
        <v>0</v>
      </c>
      <c r="F278" s="36">
        <f t="shared" ref="F278" si="801">IF(SUM(C$7:E$7)=0,0,F258/SUM(C$7:E$7)*1000)</f>
        <v>0</v>
      </c>
      <c r="G278" s="35">
        <f t="shared" ref="G278:I278" si="802">IF(G$7=0,0,G258/G$7*1000)</f>
        <v>0</v>
      </c>
      <c r="H278" s="35">
        <f t="shared" si="802"/>
        <v>0</v>
      </c>
      <c r="I278" s="35">
        <f t="shared" si="802"/>
        <v>0</v>
      </c>
      <c r="J278" s="36">
        <f t="shared" ref="J278" si="803">IF(SUM(G$7:I$7)=0,0,J258/SUM(G$7:I$7)*1000)</f>
        <v>0</v>
      </c>
      <c r="K278" s="35">
        <f t="shared" ref="K278:M278" si="804">IF(K$7=0,0,K258/K$7*1000)</f>
        <v>0</v>
      </c>
      <c r="L278" s="35">
        <f t="shared" si="804"/>
        <v>0</v>
      </c>
      <c r="M278" s="35">
        <f t="shared" si="804"/>
        <v>0</v>
      </c>
      <c r="N278" s="36">
        <f t="shared" ref="N278" si="805">IF(SUM(K$7:M$7)=0,0,N258/SUM(K$7:M$7)*1000)</f>
        <v>0</v>
      </c>
      <c r="O278" s="35">
        <f t="shared" ref="O278:Q278" si="806">IF(O$7=0,0,O258/O$7*1000)</f>
        <v>0</v>
      </c>
      <c r="P278" s="35">
        <f t="shared" si="806"/>
        <v>0</v>
      </c>
      <c r="Q278" s="35">
        <f t="shared" si="806"/>
        <v>0</v>
      </c>
      <c r="R278" s="36">
        <f t="shared" ref="R278" si="807">IF(SUM(O$7:Q$7)=0,0,R258/SUM(O$7:Q$7)*1000)</f>
        <v>0</v>
      </c>
      <c r="S278" s="36">
        <f>IF(SUMIF($C$4:$R$4,1,$C$7:$R$7)=0,0,S258/SUMIF($C$4:$R$4,1,$C$7:$R$7)*1000)</f>
        <v>0</v>
      </c>
    </row>
    <row r="279" spans="1:19" s="6" customFormat="1" ht="15.65" customHeight="1" x14ac:dyDescent="0.3">
      <c r="A279" s="309"/>
      <c r="B279" s="34" t="s">
        <v>67</v>
      </c>
      <c r="C279" s="37">
        <f t="shared" ref="C279:R279" si="808">IF(C258=0,0,C271/C258)</f>
        <v>0</v>
      </c>
      <c r="D279" s="37">
        <f t="shared" si="808"/>
        <v>0</v>
      </c>
      <c r="E279" s="37">
        <f t="shared" si="808"/>
        <v>0</v>
      </c>
      <c r="F279" s="37">
        <f t="shared" si="808"/>
        <v>0</v>
      </c>
      <c r="G279" s="37">
        <f t="shared" si="808"/>
        <v>0</v>
      </c>
      <c r="H279" s="37">
        <f t="shared" si="808"/>
        <v>0</v>
      </c>
      <c r="I279" s="37">
        <f t="shared" si="808"/>
        <v>0</v>
      </c>
      <c r="J279" s="37">
        <f t="shared" si="808"/>
        <v>0</v>
      </c>
      <c r="K279" s="37">
        <f t="shared" si="808"/>
        <v>0</v>
      </c>
      <c r="L279" s="37">
        <f t="shared" si="808"/>
        <v>0</v>
      </c>
      <c r="M279" s="37">
        <f t="shared" si="808"/>
        <v>0</v>
      </c>
      <c r="N279" s="37">
        <f t="shared" si="808"/>
        <v>0</v>
      </c>
      <c r="O279" s="37">
        <f t="shared" si="808"/>
        <v>0</v>
      </c>
      <c r="P279" s="37">
        <f t="shared" si="808"/>
        <v>0</v>
      </c>
      <c r="Q279" s="37">
        <f t="shared" si="808"/>
        <v>0</v>
      </c>
      <c r="R279" s="37">
        <f t="shared" si="808"/>
        <v>0</v>
      </c>
      <c r="S279" s="37">
        <f t="shared" si="732"/>
        <v>0</v>
      </c>
    </row>
    <row r="280" spans="1:19" s="6" customFormat="1" ht="15.65" customHeight="1" x14ac:dyDescent="0.3">
      <c r="A280" s="309"/>
      <c r="B280" s="34" t="s">
        <v>68</v>
      </c>
      <c r="C280" s="36">
        <f t="shared" ref="C280:E280" si="809">IF(C$7=0,0,C271/C$7*1000)</f>
        <v>0</v>
      </c>
      <c r="D280" s="36">
        <f t="shared" si="809"/>
        <v>0</v>
      </c>
      <c r="E280" s="36">
        <f t="shared" si="809"/>
        <v>0</v>
      </c>
      <c r="F280" s="36">
        <f t="shared" ref="F280" si="810">IF(SUM(C$7:E$7)=0,0,F271/SUM(C$7:E$7)*1000)</f>
        <v>0</v>
      </c>
      <c r="G280" s="36">
        <f t="shared" ref="G280:I280" si="811">IF(G$7=0,0,G271/G$7*1000)</f>
        <v>0</v>
      </c>
      <c r="H280" s="36">
        <f t="shared" si="811"/>
        <v>0</v>
      </c>
      <c r="I280" s="36">
        <f t="shared" si="811"/>
        <v>0</v>
      </c>
      <c r="J280" s="36">
        <f t="shared" ref="J280" si="812">IF(SUM(G$7:I$7)=0,0,J271/SUM(G$7:I$7)*1000)</f>
        <v>0</v>
      </c>
      <c r="K280" s="36">
        <f t="shared" ref="K280:M280" si="813">IF(K$7=0,0,K271/K$7*1000)</f>
        <v>0</v>
      </c>
      <c r="L280" s="36">
        <f t="shared" si="813"/>
        <v>0</v>
      </c>
      <c r="M280" s="36">
        <f t="shared" si="813"/>
        <v>0</v>
      </c>
      <c r="N280" s="36">
        <f t="shared" ref="N280" si="814">IF(SUM(K$7:M$7)=0,0,N271/SUM(K$7:M$7)*1000)</f>
        <v>0</v>
      </c>
      <c r="O280" s="36">
        <f t="shared" ref="O280:Q280" si="815">IF(O$7=0,0,O271/O$7*1000)</f>
        <v>0</v>
      </c>
      <c r="P280" s="36">
        <f t="shared" si="815"/>
        <v>0</v>
      </c>
      <c r="Q280" s="36">
        <f t="shared" si="815"/>
        <v>0</v>
      </c>
      <c r="R280" s="36">
        <f t="shared" ref="R280" si="816">IF(SUM(O$7:Q$7)=0,0,R271/SUM(O$7:Q$7)*1000)</f>
        <v>0</v>
      </c>
      <c r="S280" s="36">
        <f>IF(SUMIF($C$4:$R$4,1,$C$7:$R$7)=0,0,S271/SUMIF($C$4:$R$4,1,$C$7:$R$7)*1000)</f>
        <v>0</v>
      </c>
    </row>
    <row r="281" spans="1:19" s="6" customFormat="1" ht="15.65" customHeight="1" x14ac:dyDescent="0.3">
      <c r="A281" s="309"/>
      <c r="B281" s="34" t="s">
        <v>69</v>
      </c>
      <c r="C281" s="37">
        <f t="shared" ref="C281" si="817">IF(C258=0,0,SUM(C272:C276)/C258)</f>
        <v>0</v>
      </c>
      <c r="D281" s="37">
        <f t="shared" ref="D281:R281" si="818">IF(D258=0,0,SUM(D272:D276)/D258)</f>
        <v>0</v>
      </c>
      <c r="E281" s="37">
        <f t="shared" si="818"/>
        <v>0</v>
      </c>
      <c r="F281" s="37">
        <f t="shared" si="818"/>
        <v>0</v>
      </c>
      <c r="G281" s="37">
        <f t="shared" si="818"/>
        <v>0</v>
      </c>
      <c r="H281" s="37">
        <f t="shared" si="818"/>
        <v>0</v>
      </c>
      <c r="I281" s="37">
        <f t="shared" si="818"/>
        <v>0</v>
      </c>
      <c r="J281" s="37">
        <f t="shared" si="818"/>
        <v>0</v>
      </c>
      <c r="K281" s="37">
        <f t="shared" si="818"/>
        <v>0</v>
      </c>
      <c r="L281" s="37">
        <f t="shared" si="818"/>
        <v>0</v>
      </c>
      <c r="M281" s="37">
        <f t="shared" si="818"/>
        <v>0</v>
      </c>
      <c r="N281" s="37">
        <f t="shared" si="818"/>
        <v>0</v>
      </c>
      <c r="O281" s="37">
        <f t="shared" si="818"/>
        <v>0</v>
      </c>
      <c r="P281" s="37">
        <f t="shared" si="818"/>
        <v>0</v>
      </c>
      <c r="Q281" s="37">
        <f t="shared" si="818"/>
        <v>0</v>
      </c>
      <c r="R281" s="37">
        <f t="shared" si="818"/>
        <v>0</v>
      </c>
      <c r="S281" s="37">
        <f t="shared" si="742"/>
        <v>0</v>
      </c>
    </row>
    <row r="282" spans="1:19" s="6" customFormat="1" ht="15.65" customHeight="1" thickBot="1" x14ac:dyDescent="0.35">
      <c r="A282" s="310"/>
      <c r="B282" s="38" t="s">
        <v>70</v>
      </c>
      <c r="C282" s="39">
        <f t="shared" ref="C282" si="819">IF(C$7=0,0,SUM(C272:C276)/C$7*1000)</f>
        <v>0</v>
      </c>
      <c r="D282" s="39">
        <f t="shared" ref="D282:E282" si="820">IF(D$7=0,0,SUM(D272:D276)/D$7*1000)</f>
        <v>0</v>
      </c>
      <c r="E282" s="39">
        <f t="shared" si="820"/>
        <v>0</v>
      </c>
      <c r="F282" s="39">
        <f t="shared" ref="F282" si="821">IF(SUM(C$7:E$7)=0,0,SUM(F272:F276)/SUM(C$7:E$7)*1000)</f>
        <v>0</v>
      </c>
      <c r="G282" s="39">
        <f t="shared" ref="G282:I282" si="822">IF(G$7=0,0,SUM(G272:G276)/G$7*1000)</f>
        <v>0</v>
      </c>
      <c r="H282" s="39">
        <f t="shared" si="822"/>
        <v>0</v>
      </c>
      <c r="I282" s="39">
        <f t="shared" si="822"/>
        <v>0</v>
      </c>
      <c r="J282" s="39">
        <f t="shared" ref="J282" si="823">IF(SUM(G$7:I$7)=0,0,SUM(J272:J276)/SUM(G$7:I$7)*1000)</f>
        <v>0</v>
      </c>
      <c r="K282" s="39">
        <f t="shared" ref="K282:M282" si="824">IF(K$7=0,0,SUM(K272:K276)/K$7*1000)</f>
        <v>0</v>
      </c>
      <c r="L282" s="39">
        <f t="shared" si="824"/>
        <v>0</v>
      </c>
      <c r="M282" s="39">
        <f t="shared" si="824"/>
        <v>0</v>
      </c>
      <c r="N282" s="39">
        <f t="shared" ref="N282" si="825">IF(SUM(K$7:M$7)=0,0,SUM(N272:N276)/SUM(K$7:M$7)*1000)</f>
        <v>0</v>
      </c>
      <c r="O282" s="39">
        <f t="shared" ref="O282:Q282" si="826">IF(O$7=0,0,SUM(O272:O276)/O$7*1000)</f>
        <v>0</v>
      </c>
      <c r="P282" s="39">
        <f t="shared" si="826"/>
        <v>0</v>
      </c>
      <c r="Q282" s="39">
        <f t="shared" si="826"/>
        <v>0</v>
      </c>
      <c r="R282" s="39">
        <f t="shared" ref="R282" si="827">IF(SUM(O$7:Q$7)=0,0,SUM(R272:R276)/SUM(O$7:Q$7)*1000)</f>
        <v>0</v>
      </c>
      <c r="S282" s="39">
        <f>IF(SUMIF($C$4:$R$4,1,$C$7:$R$7)=0,0,SUM(S272:S276)/SUMIF($C$4:$R$4,1,$C$7:$R$7)*1000)</f>
        <v>0</v>
      </c>
    </row>
    <row r="283" spans="1:19" s="6" customFormat="1" ht="15.65" customHeight="1" x14ac:dyDescent="0.3">
      <c r="A283" s="311" t="s">
        <v>71</v>
      </c>
      <c r="B283" s="17" t="s">
        <v>54</v>
      </c>
      <c r="C283" s="54">
        <f t="shared" ref="C283" si="828">C284+C290</f>
        <v>0</v>
      </c>
      <c r="D283" s="54">
        <f t="shared" ref="D283" si="829">D284+D290</f>
        <v>0</v>
      </c>
      <c r="E283" s="54">
        <f t="shared" ref="E283" si="830">E284+E290</f>
        <v>0</v>
      </c>
      <c r="F283" s="54">
        <f t="shared" si="753"/>
        <v>0</v>
      </c>
      <c r="G283" s="54">
        <f t="shared" ref="G283" si="831">G284+G290</f>
        <v>0</v>
      </c>
      <c r="H283" s="54">
        <f t="shared" ref="H283" si="832">H284+H290</f>
        <v>0</v>
      </c>
      <c r="I283" s="54">
        <f t="shared" ref="I283" si="833">I284+I290</f>
        <v>0</v>
      </c>
      <c r="J283" s="54">
        <f t="shared" ref="J283:J302" si="834">SUM(G283:I283)</f>
        <v>0</v>
      </c>
      <c r="K283" s="54">
        <f t="shared" ref="K283" si="835">K284+K290</f>
        <v>0</v>
      </c>
      <c r="L283" s="54">
        <f t="shared" ref="L283" si="836">L284+L290</f>
        <v>0</v>
      </c>
      <c r="M283" s="54">
        <f t="shared" ref="M283" si="837">M284+M290</f>
        <v>0</v>
      </c>
      <c r="N283" s="54">
        <f t="shared" ref="N283:N302" si="838">SUM(K283:M283)</f>
        <v>0</v>
      </c>
      <c r="O283" s="54">
        <f t="shared" ref="O283" si="839">O284+O290</f>
        <v>0</v>
      </c>
      <c r="P283" s="54">
        <f t="shared" ref="P283" si="840">P284+P290</f>
        <v>0</v>
      </c>
      <c r="Q283" s="54">
        <f t="shared" ref="Q283" si="841">Q284+Q290</f>
        <v>0</v>
      </c>
      <c r="R283" s="54">
        <f t="shared" ref="R283:R302" si="842">SUM(O283:Q283)</f>
        <v>0</v>
      </c>
      <c r="S283" s="56">
        <f>SUMIF($C$4:$R$4,1,$C283:$R283)</f>
        <v>0</v>
      </c>
    </row>
    <row r="284" spans="1:19" s="6" customFormat="1" ht="15.65" customHeight="1" x14ac:dyDescent="0.3">
      <c r="A284" s="309"/>
      <c r="B284" s="19" t="s">
        <v>55</v>
      </c>
      <c r="C284" s="55">
        <f t="shared" ref="C284" si="843">SUM(C285:C289)</f>
        <v>0</v>
      </c>
      <c r="D284" s="55">
        <f t="shared" ref="D284" si="844">SUM(D285:D289)</f>
        <v>0</v>
      </c>
      <c r="E284" s="55">
        <f t="shared" ref="E284" si="845">SUM(E285:E289)</f>
        <v>0</v>
      </c>
      <c r="F284" s="53">
        <f t="shared" si="753"/>
        <v>0</v>
      </c>
      <c r="G284" s="55">
        <f t="shared" ref="G284" si="846">SUM(G285:G289)</f>
        <v>0</v>
      </c>
      <c r="H284" s="55">
        <f t="shared" ref="H284" si="847">SUM(H285:H289)</f>
        <v>0</v>
      </c>
      <c r="I284" s="55">
        <f t="shared" ref="I284" si="848">SUM(I285:I289)</f>
        <v>0</v>
      </c>
      <c r="J284" s="53">
        <f t="shared" si="834"/>
        <v>0</v>
      </c>
      <c r="K284" s="55">
        <f t="shared" ref="K284" si="849">SUM(K285:K289)</f>
        <v>0</v>
      </c>
      <c r="L284" s="55">
        <f t="shared" ref="L284" si="850">SUM(L285:L289)</f>
        <v>0</v>
      </c>
      <c r="M284" s="55">
        <f t="shared" ref="M284" si="851">SUM(M285:M289)</f>
        <v>0</v>
      </c>
      <c r="N284" s="53">
        <f t="shared" si="838"/>
        <v>0</v>
      </c>
      <c r="O284" s="55">
        <f t="shared" ref="O284" si="852">SUM(O285:O289)</f>
        <v>0</v>
      </c>
      <c r="P284" s="55">
        <f t="shared" ref="P284" si="853">SUM(P285:P289)</f>
        <v>0</v>
      </c>
      <c r="Q284" s="55">
        <f t="shared" ref="Q284" si="854">SUM(Q285:Q289)</f>
        <v>0</v>
      </c>
      <c r="R284" s="53">
        <f t="shared" si="842"/>
        <v>0</v>
      </c>
      <c r="S284" s="57">
        <f t="shared" si="643"/>
        <v>0</v>
      </c>
    </row>
    <row r="285" spans="1:19" s="6" customFormat="1" ht="15.65" customHeight="1" x14ac:dyDescent="0.3">
      <c r="A285" s="309"/>
      <c r="B285" s="21" t="s">
        <v>56</v>
      </c>
      <c r="C285" s="117">
        <f>C10+C35+C60+C85+C110+C135+C160+C185+C210+C235+C260</f>
        <v>0</v>
      </c>
      <c r="D285" s="117">
        <f t="shared" ref="D285:E285" si="855">D10+D35+D60+D85+D110+D135+D160+D185+D210+D235+D260</f>
        <v>0</v>
      </c>
      <c r="E285" s="117">
        <f t="shared" si="855"/>
        <v>0</v>
      </c>
      <c r="F285" s="52">
        <f t="shared" si="753"/>
        <v>0</v>
      </c>
      <c r="G285" s="117">
        <f t="shared" ref="G285:I285" si="856">G10+G35+G60+G85+G110+G135+G160+G185+G210+G235+G260</f>
        <v>0</v>
      </c>
      <c r="H285" s="117">
        <f t="shared" si="856"/>
        <v>0</v>
      </c>
      <c r="I285" s="117">
        <f t="shared" si="856"/>
        <v>0</v>
      </c>
      <c r="J285" s="52">
        <f t="shared" si="834"/>
        <v>0</v>
      </c>
      <c r="K285" s="117">
        <f t="shared" ref="K285:M285" si="857">K10+K35+K60+K85+K110+K135+K160+K185+K210+K235+K260</f>
        <v>0</v>
      </c>
      <c r="L285" s="117">
        <f t="shared" si="857"/>
        <v>0</v>
      </c>
      <c r="M285" s="117">
        <f t="shared" si="857"/>
        <v>0</v>
      </c>
      <c r="N285" s="52">
        <f t="shared" si="838"/>
        <v>0</v>
      </c>
      <c r="O285" s="117">
        <f t="shared" ref="O285:Q285" si="858">O10+O35+O60+O85+O110+O135+O160+O185+O210+O235+O260</f>
        <v>0</v>
      </c>
      <c r="P285" s="117">
        <f t="shared" si="858"/>
        <v>0</v>
      </c>
      <c r="Q285" s="117">
        <f t="shared" si="858"/>
        <v>0</v>
      </c>
      <c r="R285" s="52">
        <f t="shared" si="842"/>
        <v>0</v>
      </c>
      <c r="S285" s="58">
        <f t="shared" si="643"/>
        <v>0</v>
      </c>
    </row>
    <row r="286" spans="1:19" s="6" customFormat="1" ht="15.65" customHeight="1" x14ac:dyDescent="0.3">
      <c r="A286" s="309"/>
      <c r="B286" s="22" t="s">
        <v>57</v>
      </c>
      <c r="C286" s="118">
        <f t="shared" ref="C286:E286" si="859">C11+C36+C61+C86+C111+C136+C161+C186+C211+C236+C261</f>
        <v>0</v>
      </c>
      <c r="D286" s="118">
        <f t="shared" si="859"/>
        <v>0</v>
      </c>
      <c r="E286" s="118">
        <f t="shared" si="859"/>
        <v>0</v>
      </c>
      <c r="F286" s="53">
        <f t="shared" si="753"/>
        <v>0</v>
      </c>
      <c r="G286" s="118">
        <f t="shared" ref="G286:I286" si="860">G11+G36+G61+G86+G111+G136+G161+G186+G211+G236+G261</f>
        <v>0</v>
      </c>
      <c r="H286" s="118">
        <f t="shared" si="860"/>
        <v>0</v>
      </c>
      <c r="I286" s="118">
        <f t="shared" si="860"/>
        <v>0</v>
      </c>
      <c r="J286" s="53">
        <f t="shared" si="834"/>
        <v>0</v>
      </c>
      <c r="K286" s="118">
        <f t="shared" ref="K286:M286" si="861">K11+K36+K61+K86+K111+K136+K161+K186+K211+K236+K261</f>
        <v>0</v>
      </c>
      <c r="L286" s="118">
        <f t="shared" si="861"/>
        <v>0</v>
      </c>
      <c r="M286" s="118">
        <f t="shared" si="861"/>
        <v>0</v>
      </c>
      <c r="N286" s="53">
        <f t="shared" si="838"/>
        <v>0</v>
      </c>
      <c r="O286" s="118">
        <f t="shared" ref="O286:Q286" si="862">O11+O36+O61+O86+O111+O136+O161+O186+O211+O236+O261</f>
        <v>0</v>
      </c>
      <c r="P286" s="118">
        <f t="shared" si="862"/>
        <v>0</v>
      </c>
      <c r="Q286" s="118">
        <f t="shared" si="862"/>
        <v>0</v>
      </c>
      <c r="R286" s="53">
        <f t="shared" si="842"/>
        <v>0</v>
      </c>
      <c r="S286" s="59">
        <f t="shared" si="643"/>
        <v>0</v>
      </c>
    </row>
    <row r="287" spans="1:19" s="6" customFormat="1" ht="15.65" customHeight="1" x14ac:dyDescent="0.3">
      <c r="A287" s="309"/>
      <c r="B287" s="22" t="s">
        <v>58</v>
      </c>
      <c r="C287" s="118">
        <f t="shared" ref="C287:E287" si="863">C12+C37+C62+C87+C112+C137+C162+C187+C212+C237+C262</f>
        <v>0</v>
      </c>
      <c r="D287" s="118">
        <f t="shared" si="863"/>
        <v>0</v>
      </c>
      <c r="E287" s="118">
        <f t="shared" si="863"/>
        <v>0</v>
      </c>
      <c r="F287" s="53">
        <f t="shared" si="753"/>
        <v>0</v>
      </c>
      <c r="G287" s="118">
        <f t="shared" ref="G287:I287" si="864">G12+G37+G62+G87+G112+G137+G162+G187+G212+G237+G262</f>
        <v>0</v>
      </c>
      <c r="H287" s="118">
        <f t="shared" si="864"/>
        <v>0</v>
      </c>
      <c r="I287" s="118">
        <f t="shared" si="864"/>
        <v>0</v>
      </c>
      <c r="J287" s="53">
        <f t="shared" si="834"/>
        <v>0</v>
      </c>
      <c r="K287" s="118">
        <f t="shared" ref="K287:M287" si="865">K12+K37+K62+K87+K112+K137+K162+K187+K212+K237+K262</f>
        <v>0</v>
      </c>
      <c r="L287" s="118">
        <f t="shared" si="865"/>
        <v>0</v>
      </c>
      <c r="M287" s="118">
        <f t="shared" si="865"/>
        <v>0</v>
      </c>
      <c r="N287" s="53">
        <f t="shared" si="838"/>
        <v>0</v>
      </c>
      <c r="O287" s="118">
        <f t="shared" ref="O287:Q287" si="866">O12+O37+O62+O87+O112+O137+O162+O187+O212+O237+O262</f>
        <v>0</v>
      </c>
      <c r="P287" s="118">
        <f t="shared" si="866"/>
        <v>0</v>
      </c>
      <c r="Q287" s="118">
        <f t="shared" si="866"/>
        <v>0</v>
      </c>
      <c r="R287" s="53">
        <f t="shared" si="842"/>
        <v>0</v>
      </c>
      <c r="S287" s="59">
        <f t="shared" si="643"/>
        <v>0</v>
      </c>
    </row>
    <row r="288" spans="1:19" s="6" customFormat="1" ht="15.65" customHeight="1" x14ac:dyDescent="0.3">
      <c r="A288" s="309"/>
      <c r="B288" s="22" t="s">
        <v>59</v>
      </c>
      <c r="C288" s="118">
        <f t="shared" ref="C288:E288" si="867">C13+C38+C63+C88+C113+C138+C163+C188+C213+C238+C263</f>
        <v>0</v>
      </c>
      <c r="D288" s="118">
        <f t="shared" si="867"/>
        <v>0</v>
      </c>
      <c r="E288" s="118">
        <f t="shared" si="867"/>
        <v>0</v>
      </c>
      <c r="F288" s="53">
        <f t="shared" si="753"/>
        <v>0</v>
      </c>
      <c r="G288" s="118">
        <f t="shared" ref="G288:I288" si="868">G13+G38+G63+G88+G113+G138+G163+G188+G213+G238+G263</f>
        <v>0</v>
      </c>
      <c r="H288" s="118">
        <f t="shared" si="868"/>
        <v>0</v>
      </c>
      <c r="I288" s="118">
        <f t="shared" si="868"/>
        <v>0</v>
      </c>
      <c r="J288" s="53">
        <f t="shared" si="834"/>
        <v>0</v>
      </c>
      <c r="K288" s="118">
        <f t="shared" ref="K288:M288" si="869">K13+K38+K63+K88+K113+K138+K163+K188+K213+K238+K263</f>
        <v>0</v>
      </c>
      <c r="L288" s="118">
        <f t="shared" si="869"/>
        <v>0</v>
      </c>
      <c r="M288" s="118">
        <f t="shared" si="869"/>
        <v>0</v>
      </c>
      <c r="N288" s="53">
        <f t="shared" si="838"/>
        <v>0</v>
      </c>
      <c r="O288" s="118">
        <f t="shared" ref="O288:Q288" si="870">O13+O38+O63+O88+O113+O138+O163+O188+O213+O238+O263</f>
        <v>0</v>
      </c>
      <c r="P288" s="118">
        <f t="shared" si="870"/>
        <v>0</v>
      </c>
      <c r="Q288" s="118">
        <f t="shared" si="870"/>
        <v>0</v>
      </c>
      <c r="R288" s="53">
        <f t="shared" si="842"/>
        <v>0</v>
      </c>
      <c r="S288" s="59">
        <f t="shared" si="643"/>
        <v>0</v>
      </c>
    </row>
    <row r="289" spans="1:19" s="6" customFormat="1" ht="15.65" customHeight="1" x14ac:dyDescent="0.3">
      <c r="A289" s="309"/>
      <c r="B289" s="23" t="s">
        <v>148</v>
      </c>
      <c r="C289" s="119">
        <f t="shared" ref="C289:E289" si="871">C14+C39+C64+C89+C114+C139+C164+C189+C214+C239+C264</f>
        <v>0</v>
      </c>
      <c r="D289" s="119">
        <f t="shared" si="871"/>
        <v>0</v>
      </c>
      <c r="E289" s="119">
        <f t="shared" si="871"/>
        <v>0</v>
      </c>
      <c r="F289" s="54">
        <f t="shared" si="753"/>
        <v>0</v>
      </c>
      <c r="G289" s="119">
        <f t="shared" ref="G289:I289" si="872">G14+G39+G64+G89+G114+G139+G164+G189+G214+G239+G264</f>
        <v>0</v>
      </c>
      <c r="H289" s="119">
        <f t="shared" si="872"/>
        <v>0</v>
      </c>
      <c r="I289" s="119">
        <f t="shared" si="872"/>
        <v>0</v>
      </c>
      <c r="J289" s="54">
        <f t="shared" si="834"/>
        <v>0</v>
      </c>
      <c r="K289" s="119">
        <f t="shared" ref="K289:M289" si="873">K14+K39+K64+K89+K114+K139+K164+K189+K214+K239+K264</f>
        <v>0</v>
      </c>
      <c r="L289" s="119">
        <f t="shared" si="873"/>
        <v>0</v>
      </c>
      <c r="M289" s="119">
        <f t="shared" si="873"/>
        <v>0</v>
      </c>
      <c r="N289" s="54">
        <f t="shared" si="838"/>
        <v>0</v>
      </c>
      <c r="O289" s="119">
        <f t="shared" ref="O289:Q289" si="874">O14+O39+O64+O89+O114+O139+O164+O189+O214+O239+O264</f>
        <v>0</v>
      </c>
      <c r="P289" s="119">
        <f t="shared" si="874"/>
        <v>0</v>
      </c>
      <c r="Q289" s="119">
        <f t="shared" si="874"/>
        <v>0</v>
      </c>
      <c r="R289" s="54">
        <f t="shared" si="842"/>
        <v>0</v>
      </c>
      <c r="S289" s="83">
        <f t="shared" si="643"/>
        <v>0</v>
      </c>
    </row>
    <row r="290" spans="1:19" s="6" customFormat="1" ht="15.65" customHeight="1" x14ac:dyDescent="0.3">
      <c r="A290" s="309"/>
      <c r="B290" s="19" t="s">
        <v>60</v>
      </c>
      <c r="C290" s="55">
        <f t="shared" ref="C290" si="875">SUM(C291:C295)</f>
        <v>0</v>
      </c>
      <c r="D290" s="55">
        <f t="shared" ref="D290" si="876">SUM(D291:D295)</f>
        <v>0</v>
      </c>
      <c r="E290" s="55">
        <f t="shared" ref="E290" si="877">SUM(E291:E295)</f>
        <v>0</v>
      </c>
      <c r="F290" s="53">
        <f t="shared" si="753"/>
        <v>0</v>
      </c>
      <c r="G290" s="55">
        <f t="shared" ref="G290" si="878">SUM(G291:G295)</f>
        <v>0</v>
      </c>
      <c r="H290" s="55">
        <f t="shared" ref="H290" si="879">SUM(H291:H295)</f>
        <v>0</v>
      </c>
      <c r="I290" s="55">
        <f t="shared" ref="I290" si="880">SUM(I291:I295)</f>
        <v>0</v>
      </c>
      <c r="J290" s="53">
        <f t="shared" si="834"/>
        <v>0</v>
      </c>
      <c r="K290" s="55">
        <f t="shared" ref="K290" si="881">SUM(K291:K295)</f>
        <v>0</v>
      </c>
      <c r="L290" s="55">
        <f t="shared" ref="L290" si="882">SUM(L291:L295)</f>
        <v>0</v>
      </c>
      <c r="M290" s="55">
        <f t="shared" ref="M290" si="883">SUM(M291:M295)</f>
        <v>0</v>
      </c>
      <c r="N290" s="53">
        <f t="shared" si="838"/>
        <v>0</v>
      </c>
      <c r="O290" s="55">
        <f t="shared" ref="O290" si="884">SUM(O291:O295)</f>
        <v>0</v>
      </c>
      <c r="P290" s="55">
        <f t="shared" ref="P290" si="885">SUM(P291:P295)</f>
        <v>0</v>
      </c>
      <c r="Q290" s="55">
        <f t="shared" ref="Q290" si="886">SUM(Q291:Q295)</f>
        <v>0</v>
      </c>
      <c r="R290" s="53">
        <f t="shared" si="842"/>
        <v>0</v>
      </c>
      <c r="S290" s="57">
        <f t="shared" ref="S290:S302" si="887">SUMIF($C$4:$R$4,1,$C290:$R290)</f>
        <v>0</v>
      </c>
    </row>
    <row r="291" spans="1:19" s="6" customFormat="1" ht="15.65" customHeight="1" x14ac:dyDescent="0.3">
      <c r="A291" s="309"/>
      <c r="B291" s="24" t="s">
        <v>56</v>
      </c>
      <c r="C291" s="117">
        <f t="shared" ref="C291:E291" si="888">C16+C41+C66+C91+C116+C141+C166+C191+C216+C241+C266</f>
        <v>0</v>
      </c>
      <c r="D291" s="117">
        <f t="shared" si="888"/>
        <v>0</v>
      </c>
      <c r="E291" s="117">
        <f t="shared" si="888"/>
        <v>0</v>
      </c>
      <c r="F291" s="52">
        <f t="shared" si="753"/>
        <v>0</v>
      </c>
      <c r="G291" s="117">
        <f t="shared" ref="G291:I291" si="889">G16+G41+G66+G91+G116+G141+G166+G191+G216+G241+G266</f>
        <v>0</v>
      </c>
      <c r="H291" s="117">
        <f t="shared" si="889"/>
        <v>0</v>
      </c>
      <c r="I291" s="117">
        <f t="shared" si="889"/>
        <v>0</v>
      </c>
      <c r="J291" s="52">
        <f t="shared" si="834"/>
        <v>0</v>
      </c>
      <c r="K291" s="117">
        <f t="shared" ref="K291:M291" si="890">K16+K41+K66+K91+K116+K141+K166+K191+K216+K241+K266</f>
        <v>0</v>
      </c>
      <c r="L291" s="117">
        <f t="shared" si="890"/>
        <v>0</v>
      </c>
      <c r="M291" s="117">
        <f t="shared" si="890"/>
        <v>0</v>
      </c>
      <c r="N291" s="52">
        <f t="shared" si="838"/>
        <v>0</v>
      </c>
      <c r="O291" s="117">
        <f t="shared" ref="O291:Q291" si="891">O16+O41+O66+O91+O116+O141+O166+O191+O216+O241+O266</f>
        <v>0</v>
      </c>
      <c r="P291" s="117">
        <f t="shared" si="891"/>
        <v>0</v>
      </c>
      <c r="Q291" s="117">
        <f t="shared" si="891"/>
        <v>0</v>
      </c>
      <c r="R291" s="52">
        <f t="shared" si="842"/>
        <v>0</v>
      </c>
      <c r="S291" s="58">
        <f t="shared" si="887"/>
        <v>0</v>
      </c>
    </row>
    <row r="292" spans="1:19" s="6" customFormat="1" ht="15.65" customHeight="1" x14ac:dyDescent="0.3">
      <c r="A292" s="309"/>
      <c r="B292" s="25" t="s">
        <v>61</v>
      </c>
      <c r="C292" s="118">
        <f t="shared" ref="C292:E292" si="892">C17+C42+C67+C92+C117+C142+C167+C192+C217+C242+C267</f>
        <v>0</v>
      </c>
      <c r="D292" s="118">
        <f t="shared" si="892"/>
        <v>0</v>
      </c>
      <c r="E292" s="118">
        <f t="shared" si="892"/>
        <v>0</v>
      </c>
      <c r="F292" s="53">
        <f t="shared" si="753"/>
        <v>0</v>
      </c>
      <c r="G292" s="118">
        <f t="shared" ref="G292:I292" si="893">G17+G42+G67+G92+G117+G142+G167+G192+G217+G242+G267</f>
        <v>0</v>
      </c>
      <c r="H292" s="118">
        <f t="shared" si="893"/>
        <v>0</v>
      </c>
      <c r="I292" s="118">
        <f t="shared" si="893"/>
        <v>0</v>
      </c>
      <c r="J292" s="53">
        <f t="shared" si="834"/>
        <v>0</v>
      </c>
      <c r="K292" s="118">
        <f t="shared" ref="K292:M292" si="894">K17+K42+K67+K92+K117+K142+K167+K192+K217+K242+K267</f>
        <v>0</v>
      </c>
      <c r="L292" s="118">
        <f t="shared" si="894"/>
        <v>0</v>
      </c>
      <c r="M292" s="118">
        <f t="shared" si="894"/>
        <v>0</v>
      </c>
      <c r="N292" s="53">
        <f t="shared" si="838"/>
        <v>0</v>
      </c>
      <c r="O292" s="118">
        <f t="shared" ref="O292:Q292" si="895">O17+O42+O67+O92+O117+O142+O167+O192+O217+O242+O267</f>
        <v>0</v>
      </c>
      <c r="P292" s="118">
        <f t="shared" si="895"/>
        <v>0</v>
      </c>
      <c r="Q292" s="118">
        <f t="shared" si="895"/>
        <v>0</v>
      </c>
      <c r="R292" s="53">
        <f t="shared" si="842"/>
        <v>0</v>
      </c>
      <c r="S292" s="59">
        <f t="shared" si="887"/>
        <v>0</v>
      </c>
    </row>
    <row r="293" spans="1:19" s="6" customFormat="1" ht="15.65" customHeight="1" x14ac:dyDescent="0.3">
      <c r="A293" s="309"/>
      <c r="B293" s="25" t="s">
        <v>58</v>
      </c>
      <c r="C293" s="118">
        <f t="shared" ref="C293:E293" si="896">C18+C43+C68+C93+C118+C143+C168+C193+C218+C243+C268</f>
        <v>0</v>
      </c>
      <c r="D293" s="118">
        <f t="shared" si="896"/>
        <v>0</v>
      </c>
      <c r="E293" s="118">
        <f t="shared" si="896"/>
        <v>0</v>
      </c>
      <c r="F293" s="53">
        <f t="shared" si="753"/>
        <v>0</v>
      </c>
      <c r="G293" s="118">
        <f t="shared" ref="G293:I293" si="897">G18+G43+G68+G93+G118+G143+G168+G193+G218+G243+G268</f>
        <v>0</v>
      </c>
      <c r="H293" s="118">
        <f t="shared" si="897"/>
        <v>0</v>
      </c>
      <c r="I293" s="118">
        <f t="shared" si="897"/>
        <v>0</v>
      </c>
      <c r="J293" s="53">
        <f>SUM(G293:I293)</f>
        <v>0</v>
      </c>
      <c r="K293" s="118">
        <f t="shared" ref="K293:M293" si="898">K18+K43+K68+K93+K118+K143+K168+K193+K218+K243+K268</f>
        <v>0</v>
      </c>
      <c r="L293" s="118">
        <f t="shared" si="898"/>
        <v>0</v>
      </c>
      <c r="M293" s="118">
        <f t="shared" si="898"/>
        <v>0</v>
      </c>
      <c r="N293" s="53">
        <f t="shared" si="838"/>
        <v>0</v>
      </c>
      <c r="O293" s="118">
        <f t="shared" ref="O293:Q293" si="899">O18+O43+O68+O93+O118+O143+O168+O193+O218+O243+O268</f>
        <v>0</v>
      </c>
      <c r="P293" s="118">
        <f t="shared" si="899"/>
        <v>0</v>
      </c>
      <c r="Q293" s="118">
        <f t="shared" si="899"/>
        <v>0</v>
      </c>
      <c r="R293" s="53">
        <f t="shared" si="842"/>
        <v>0</v>
      </c>
      <c r="S293" s="59">
        <f t="shared" si="887"/>
        <v>0</v>
      </c>
    </row>
    <row r="294" spans="1:19" s="6" customFormat="1" ht="15.65" customHeight="1" x14ac:dyDescent="0.3">
      <c r="A294" s="309"/>
      <c r="B294" s="25" t="s">
        <v>62</v>
      </c>
      <c r="C294" s="118">
        <f t="shared" ref="C294:E294" si="900">C19+C44+C69+C94+C119+C144+C169+C194+C219+C244+C269</f>
        <v>0</v>
      </c>
      <c r="D294" s="118">
        <f t="shared" si="900"/>
        <v>0</v>
      </c>
      <c r="E294" s="118">
        <f t="shared" si="900"/>
        <v>0</v>
      </c>
      <c r="F294" s="53">
        <f t="shared" si="753"/>
        <v>0</v>
      </c>
      <c r="G294" s="118">
        <f t="shared" ref="G294:I294" si="901">G19+G44+G69+G94+G119+G144+G169+G194+G219+G244+G269</f>
        <v>0</v>
      </c>
      <c r="H294" s="118">
        <f t="shared" si="901"/>
        <v>0</v>
      </c>
      <c r="I294" s="118">
        <f t="shared" si="901"/>
        <v>0</v>
      </c>
      <c r="J294" s="53">
        <f t="shared" si="834"/>
        <v>0</v>
      </c>
      <c r="K294" s="118">
        <f t="shared" ref="K294:M294" si="902">K19+K44+K69+K94+K119+K144+K169+K194+K219+K244+K269</f>
        <v>0</v>
      </c>
      <c r="L294" s="118">
        <f t="shared" si="902"/>
        <v>0</v>
      </c>
      <c r="M294" s="118">
        <f t="shared" si="902"/>
        <v>0</v>
      </c>
      <c r="N294" s="53">
        <f t="shared" si="838"/>
        <v>0</v>
      </c>
      <c r="O294" s="118">
        <f t="shared" ref="O294:Q294" si="903">O19+O44+O69+O94+O119+O144+O169+O194+O219+O244+O269</f>
        <v>0</v>
      </c>
      <c r="P294" s="118">
        <f t="shared" si="903"/>
        <v>0</v>
      </c>
      <c r="Q294" s="118">
        <f t="shared" si="903"/>
        <v>0</v>
      </c>
      <c r="R294" s="53">
        <f t="shared" si="842"/>
        <v>0</v>
      </c>
      <c r="S294" s="59">
        <f t="shared" si="887"/>
        <v>0</v>
      </c>
    </row>
    <row r="295" spans="1:19" s="6" customFormat="1" ht="15.65" customHeight="1" x14ac:dyDescent="0.3">
      <c r="A295" s="309"/>
      <c r="B295" s="23" t="s">
        <v>148</v>
      </c>
      <c r="C295" s="119">
        <f t="shared" ref="C295:E295" si="904">C20+C45+C70+C95+C120+C145+C170+C195+C220+C245+C270</f>
        <v>0</v>
      </c>
      <c r="D295" s="119">
        <f t="shared" si="904"/>
        <v>0</v>
      </c>
      <c r="E295" s="119">
        <f t="shared" si="904"/>
        <v>0</v>
      </c>
      <c r="F295" s="54">
        <f t="shared" si="753"/>
        <v>0</v>
      </c>
      <c r="G295" s="119">
        <f t="shared" ref="G295:I295" si="905">G20+G45+G70+G95+G120+G145+G170+G195+G220+G245+G270</f>
        <v>0</v>
      </c>
      <c r="H295" s="119">
        <f t="shared" si="905"/>
        <v>0</v>
      </c>
      <c r="I295" s="119">
        <f t="shared" si="905"/>
        <v>0</v>
      </c>
      <c r="J295" s="54">
        <f t="shared" si="834"/>
        <v>0</v>
      </c>
      <c r="K295" s="119">
        <f t="shared" ref="K295:M295" si="906">K20+K45+K70+K95+K120+K145+K170+K195+K220+K245+K270</f>
        <v>0</v>
      </c>
      <c r="L295" s="119">
        <f t="shared" si="906"/>
        <v>0</v>
      </c>
      <c r="M295" s="119">
        <f t="shared" si="906"/>
        <v>0</v>
      </c>
      <c r="N295" s="54">
        <f t="shared" si="838"/>
        <v>0</v>
      </c>
      <c r="O295" s="119">
        <f t="shared" ref="O295:Q295" si="907">O20+O45+O70+O95+O120+O145+O170+O195+O220+O245+O270</f>
        <v>0</v>
      </c>
      <c r="P295" s="119">
        <f t="shared" si="907"/>
        <v>0</v>
      </c>
      <c r="Q295" s="119">
        <f t="shared" si="907"/>
        <v>0</v>
      </c>
      <c r="R295" s="54">
        <f t="shared" si="842"/>
        <v>0</v>
      </c>
      <c r="S295" s="83">
        <f t="shared" si="887"/>
        <v>0</v>
      </c>
    </row>
    <row r="296" spans="1:19" s="6" customFormat="1" ht="15.65" customHeight="1" x14ac:dyDescent="0.3">
      <c r="A296" s="309"/>
      <c r="B296" s="13" t="s">
        <v>43</v>
      </c>
      <c r="C296" s="60">
        <f t="shared" ref="C296:E296" si="908">C285+C291</f>
        <v>0</v>
      </c>
      <c r="D296" s="60">
        <f t="shared" si="908"/>
        <v>0</v>
      </c>
      <c r="E296" s="61">
        <f t="shared" si="908"/>
        <v>0</v>
      </c>
      <c r="F296" s="60">
        <f t="shared" si="753"/>
        <v>0</v>
      </c>
      <c r="G296" s="60">
        <f t="shared" ref="G296:I296" si="909">G285+G291</f>
        <v>0</v>
      </c>
      <c r="H296" s="60">
        <f t="shared" si="909"/>
        <v>0</v>
      </c>
      <c r="I296" s="61">
        <f t="shared" si="909"/>
        <v>0</v>
      </c>
      <c r="J296" s="60">
        <f t="shared" si="834"/>
        <v>0</v>
      </c>
      <c r="K296" s="60">
        <f t="shared" ref="K296:M296" si="910">K285+K291</f>
        <v>0</v>
      </c>
      <c r="L296" s="60">
        <f t="shared" si="910"/>
        <v>0</v>
      </c>
      <c r="M296" s="61">
        <f t="shared" si="910"/>
        <v>0</v>
      </c>
      <c r="N296" s="60">
        <f t="shared" si="838"/>
        <v>0</v>
      </c>
      <c r="O296" s="60">
        <f t="shared" ref="O296:Q296" si="911">O285+O291</f>
        <v>0</v>
      </c>
      <c r="P296" s="60">
        <f t="shared" si="911"/>
        <v>0</v>
      </c>
      <c r="Q296" s="61">
        <f t="shared" si="911"/>
        <v>0</v>
      </c>
      <c r="R296" s="60">
        <f t="shared" si="842"/>
        <v>0</v>
      </c>
      <c r="S296" s="62">
        <f t="shared" si="887"/>
        <v>0</v>
      </c>
    </row>
    <row r="297" spans="1:19" s="6" customFormat="1" ht="15.65" customHeight="1" x14ac:dyDescent="0.3">
      <c r="A297" s="309"/>
      <c r="B297" s="13" t="s">
        <v>44</v>
      </c>
      <c r="C297" s="63">
        <f t="shared" ref="C297:E297" si="912">C286</f>
        <v>0</v>
      </c>
      <c r="D297" s="63">
        <f t="shared" si="912"/>
        <v>0</v>
      </c>
      <c r="E297" s="64">
        <f t="shared" si="912"/>
        <v>0</v>
      </c>
      <c r="F297" s="63">
        <f t="shared" si="753"/>
        <v>0</v>
      </c>
      <c r="G297" s="63">
        <f t="shared" ref="G297:I297" si="913">G286</f>
        <v>0</v>
      </c>
      <c r="H297" s="63">
        <f t="shared" si="913"/>
        <v>0</v>
      </c>
      <c r="I297" s="64">
        <f t="shared" si="913"/>
        <v>0</v>
      </c>
      <c r="J297" s="63">
        <f t="shared" si="834"/>
        <v>0</v>
      </c>
      <c r="K297" s="63">
        <f t="shared" ref="K297:M297" si="914">K286</f>
        <v>0</v>
      </c>
      <c r="L297" s="63">
        <f t="shared" si="914"/>
        <v>0</v>
      </c>
      <c r="M297" s="64">
        <f t="shared" si="914"/>
        <v>0</v>
      </c>
      <c r="N297" s="63">
        <f t="shared" si="838"/>
        <v>0</v>
      </c>
      <c r="O297" s="63">
        <f t="shared" ref="O297:Q297" si="915">O286</f>
        <v>0</v>
      </c>
      <c r="P297" s="63">
        <f t="shared" si="915"/>
        <v>0</v>
      </c>
      <c r="Q297" s="64">
        <f t="shared" si="915"/>
        <v>0</v>
      </c>
      <c r="R297" s="63">
        <f t="shared" si="842"/>
        <v>0</v>
      </c>
      <c r="S297" s="65">
        <f t="shared" si="887"/>
        <v>0</v>
      </c>
    </row>
    <row r="298" spans="1:19" s="6" customFormat="1" ht="15.65" customHeight="1" x14ac:dyDescent="0.3">
      <c r="A298" s="309"/>
      <c r="B298" s="13" t="s">
        <v>45</v>
      </c>
      <c r="C298" s="63">
        <f t="shared" ref="C298:E298" si="916">C287+C293</f>
        <v>0</v>
      </c>
      <c r="D298" s="63">
        <f t="shared" si="916"/>
        <v>0</v>
      </c>
      <c r="E298" s="64">
        <f t="shared" si="916"/>
        <v>0</v>
      </c>
      <c r="F298" s="63">
        <f t="shared" si="753"/>
        <v>0</v>
      </c>
      <c r="G298" s="63">
        <f t="shared" ref="G298:I298" si="917">G287+G293</f>
        <v>0</v>
      </c>
      <c r="H298" s="63">
        <f t="shared" si="917"/>
        <v>0</v>
      </c>
      <c r="I298" s="64">
        <f t="shared" si="917"/>
        <v>0</v>
      </c>
      <c r="J298" s="63">
        <f t="shared" si="834"/>
        <v>0</v>
      </c>
      <c r="K298" s="63">
        <f t="shared" ref="K298:M298" si="918">K287+K293</f>
        <v>0</v>
      </c>
      <c r="L298" s="63">
        <f t="shared" si="918"/>
        <v>0</v>
      </c>
      <c r="M298" s="64">
        <f t="shared" si="918"/>
        <v>0</v>
      </c>
      <c r="N298" s="63">
        <f t="shared" si="838"/>
        <v>0</v>
      </c>
      <c r="O298" s="63">
        <f t="shared" ref="O298:Q298" si="919">O287+O293</f>
        <v>0</v>
      </c>
      <c r="P298" s="63">
        <f t="shared" si="919"/>
        <v>0</v>
      </c>
      <c r="Q298" s="64">
        <f t="shared" si="919"/>
        <v>0</v>
      </c>
      <c r="R298" s="63">
        <f t="shared" si="842"/>
        <v>0</v>
      </c>
      <c r="S298" s="65">
        <f t="shared" si="887"/>
        <v>0</v>
      </c>
    </row>
    <row r="299" spans="1:19" s="6" customFormat="1" ht="15.65" customHeight="1" x14ac:dyDescent="0.3">
      <c r="A299" s="309"/>
      <c r="B299" s="13" t="s">
        <v>63</v>
      </c>
      <c r="C299" s="63">
        <f t="shared" ref="C299:E299" si="920">C288</f>
        <v>0</v>
      </c>
      <c r="D299" s="63">
        <f t="shared" si="920"/>
        <v>0</v>
      </c>
      <c r="E299" s="64">
        <f t="shared" si="920"/>
        <v>0</v>
      </c>
      <c r="F299" s="63">
        <f t="shared" si="753"/>
        <v>0</v>
      </c>
      <c r="G299" s="63">
        <f t="shared" ref="G299:I299" si="921">G288</f>
        <v>0</v>
      </c>
      <c r="H299" s="63">
        <f t="shared" si="921"/>
        <v>0</v>
      </c>
      <c r="I299" s="64">
        <f t="shared" si="921"/>
        <v>0</v>
      </c>
      <c r="J299" s="63">
        <f t="shared" si="834"/>
        <v>0</v>
      </c>
      <c r="K299" s="63">
        <f t="shared" ref="K299:M299" si="922">K288</f>
        <v>0</v>
      </c>
      <c r="L299" s="63">
        <f t="shared" si="922"/>
        <v>0</v>
      </c>
      <c r="M299" s="64">
        <f t="shared" si="922"/>
        <v>0</v>
      </c>
      <c r="N299" s="63">
        <f t="shared" si="838"/>
        <v>0</v>
      </c>
      <c r="O299" s="63">
        <f t="shared" ref="O299:Q299" si="923">O288</f>
        <v>0</v>
      </c>
      <c r="P299" s="63">
        <f t="shared" si="923"/>
        <v>0</v>
      </c>
      <c r="Q299" s="64">
        <f t="shared" si="923"/>
        <v>0</v>
      </c>
      <c r="R299" s="63">
        <f t="shared" si="842"/>
        <v>0</v>
      </c>
      <c r="S299" s="65">
        <f t="shared" si="887"/>
        <v>0</v>
      </c>
    </row>
    <row r="300" spans="1:19" s="6" customFormat="1" ht="15.65" customHeight="1" x14ac:dyDescent="0.3">
      <c r="A300" s="309"/>
      <c r="B300" s="13" t="s">
        <v>64</v>
      </c>
      <c r="C300" s="63">
        <f t="shared" ref="C300:E300" si="924">C294</f>
        <v>0</v>
      </c>
      <c r="D300" s="63">
        <f t="shared" si="924"/>
        <v>0</v>
      </c>
      <c r="E300" s="64">
        <f t="shared" si="924"/>
        <v>0</v>
      </c>
      <c r="F300" s="63">
        <f t="shared" si="753"/>
        <v>0</v>
      </c>
      <c r="G300" s="63">
        <f t="shared" ref="G300:I300" si="925">G294</f>
        <v>0</v>
      </c>
      <c r="H300" s="63">
        <f t="shared" si="925"/>
        <v>0</v>
      </c>
      <c r="I300" s="64">
        <f t="shared" si="925"/>
        <v>0</v>
      </c>
      <c r="J300" s="63">
        <f t="shared" si="834"/>
        <v>0</v>
      </c>
      <c r="K300" s="63">
        <f t="shared" ref="K300:M300" si="926">K294</f>
        <v>0</v>
      </c>
      <c r="L300" s="63">
        <f t="shared" si="926"/>
        <v>0</v>
      </c>
      <c r="M300" s="64">
        <f t="shared" si="926"/>
        <v>0</v>
      </c>
      <c r="N300" s="63">
        <f t="shared" si="838"/>
        <v>0</v>
      </c>
      <c r="O300" s="63">
        <f t="shared" ref="O300:Q300" si="927">O294</f>
        <v>0</v>
      </c>
      <c r="P300" s="63">
        <f t="shared" si="927"/>
        <v>0</v>
      </c>
      <c r="Q300" s="64">
        <f t="shared" si="927"/>
        <v>0</v>
      </c>
      <c r="R300" s="63">
        <f t="shared" si="842"/>
        <v>0</v>
      </c>
      <c r="S300" s="65">
        <f t="shared" si="887"/>
        <v>0</v>
      </c>
    </row>
    <row r="301" spans="1:19" s="6" customFormat="1" ht="15.65" customHeight="1" x14ac:dyDescent="0.3">
      <c r="A301" s="309"/>
      <c r="B301" s="13" t="s">
        <v>65</v>
      </c>
      <c r="C301" s="63">
        <f t="shared" ref="C301:E301" si="928">C292</f>
        <v>0</v>
      </c>
      <c r="D301" s="63">
        <f t="shared" si="928"/>
        <v>0</v>
      </c>
      <c r="E301" s="64">
        <f t="shared" si="928"/>
        <v>0</v>
      </c>
      <c r="F301" s="63">
        <f t="shared" si="753"/>
        <v>0</v>
      </c>
      <c r="G301" s="63">
        <f t="shared" ref="G301:I301" si="929">G292</f>
        <v>0</v>
      </c>
      <c r="H301" s="63">
        <f t="shared" si="929"/>
        <v>0</v>
      </c>
      <c r="I301" s="64">
        <f t="shared" si="929"/>
        <v>0</v>
      </c>
      <c r="J301" s="63">
        <f t="shared" si="834"/>
        <v>0</v>
      </c>
      <c r="K301" s="63">
        <f t="shared" ref="K301:M301" si="930">K292</f>
        <v>0</v>
      </c>
      <c r="L301" s="63">
        <f t="shared" si="930"/>
        <v>0</v>
      </c>
      <c r="M301" s="64">
        <f t="shared" si="930"/>
        <v>0</v>
      </c>
      <c r="N301" s="63">
        <f t="shared" si="838"/>
        <v>0</v>
      </c>
      <c r="O301" s="63">
        <f t="shared" ref="O301:Q301" si="931">O292</f>
        <v>0</v>
      </c>
      <c r="P301" s="63">
        <f t="shared" si="931"/>
        <v>0</v>
      </c>
      <c r="Q301" s="64">
        <f t="shared" si="931"/>
        <v>0</v>
      </c>
      <c r="R301" s="63">
        <f t="shared" si="842"/>
        <v>0</v>
      </c>
      <c r="S301" s="65">
        <f t="shared" si="887"/>
        <v>0</v>
      </c>
    </row>
    <row r="302" spans="1:19" s="6" customFormat="1" ht="15.65" customHeight="1" x14ac:dyDescent="0.3">
      <c r="A302" s="309"/>
      <c r="B302" s="30" t="s">
        <v>149</v>
      </c>
      <c r="C302" s="31">
        <f t="shared" ref="C302:Q302" si="932">C289+C295</f>
        <v>0</v>
      </c>
      <c r="D302" s="31">
        <f t="shared" si="932"/>
        <v>0</v>
      </c>
      <c r="E302" s="32">
        <f t="shared" si="932"/>
        <v>0</v>
      </c>
      <c r="F302" s="32">
        <f t="shared" si="753"/>
        <v>0</v>
      </c>
      <c r="G302" s="31">
        <f t="shared" si="932"/>
        <v>0</v>
      </c>
      <c r="H302" s="31">
        <f t="shared" si="932"/>
        <v>0</v>
      </c>
      <c r="I302" s="32">
        <f t="shared" si="932"/>
        <v>0</v>
      </c>
      <c r="J302" s="32">
        <f t="shared" si="834"/>
        <v>0</v>
      </c>
      <c r="K302" s="31">
        <f t="shared" si="932"/>
        <v>0</v>
      </c>
      <c r="L302" s="31">
        <f t="shared" si="932"/>
        <v>0</v>
      </c>
      <c r="M302" s="32">
        <f t="shared" si="932"/>
        <v>0</v>
      </c>
      <c r="N302" s="32">
        <f t="shared" si="838"/>
        <v>0</v>
      </c>
      <c r="O302" s="31">
        <f t="shared" si="932"/>
        <v>0</v>
      </c>
      <c r="P302" s="31">
        <f t="shared" si="932"/>
        <v>0</v>
      </c>
      <c r="Q302" s="32">
        <f t="shared" si="932"/>
        <v>0</v>
      </c>
      <c r="R302" s="32">
        <f t="shared" si="842"/>
        <v>0</v>
      </c>
      <c r="S302" s="33">
        <f t="shared" si="887"/>
        <v>0</v>
      </c>
    </row>
    <row r="303" spans="1:19" s="6" customFormat="1" ht="15.65" customHeight="1" x14ac:dyDescent="0.3">
      <c r="A303" s="309"/>
      <c r="B303" s="34" t="s">
        <v>66</v>
      </c>
      <c r="C303" s="35">
        <f t="shared" ref="C303:E303" si="933">IF(C$7=0,0,C283/C$7*1000)</f>
        <v>0</v>
      </c>
      <c r="D303" s="35">
        <f t="shared" si="933"/>
        <v>0</v>
      </c>
      <c r="E303" s="35">
        <f t="shared" si="933"/>
        <v>0</v>
      </c>
      <c r="F303" s="36">
        <f t="shared" ref="F303" si="934">IF(SUM(C$7:E$7)=0,0,F283/SUM(C$7:E$7)*1000)</f>
        <v>0</v>
      </c>
      <c r="G303" s="35">
        <f t="shared" ref="G303:I303" si="935">IF(G$7=0,0,G283/G$7*1000)</f>
        <v>0</v>
      </c>
      <c r="H303" s="35">
        <f t="shared" si="935"/>
        <v>0</v>
      </c>
      <c r="I303" s="35">
        <f t="shared" si="935"/>
        <v>0</v>
      </c>
      <c r="J303" s="36">
        <f t="shared" ref="J303" si="936">IF(SUM(G$7:I$7)=0,0,J283/SUM(G$7:I$7)*1000)</f>
        <v>0</v>
      </c>
      <c r="K303" s="35">
        <f t="shared" ref="K303:M303" si="937">IF(K$7=0,0,K283/K$7*1000)</f>
        <v>0</v>
      </c>
      <c r="L303" s="35">
        <f t="shared" si="937"/>
        <v>0</v>
      </c>
      <c r="M303" s="35">
        <f t="shared" si="937"/>
        <v>0</v>
      </c>
      <c r="N303" s="36">
        <f t="shared" ref="N303" si="938">IF(SUM(K$7:M$7)=0,0,N283/SUM(K$7:M$7)*1000)</f>
        <v>0</v>
      </c>
      <c r="O303" s="35">
        <f t="shared" ref="O303:Q303" si="939">IF(O$7=0,0,O283/O$7*1000)</f>
        <v>0</v>
      </c>
      <c r="P303" s="35">
        <f t="shared" si="939"/>
        <v>0</v>
      </c>
      <c r="Q303" s="35">
        <f t="shared" si="939"/>
        <v>0</v>
      </c>
      <c r="R303" s="36">
        <f t="shared" ref="R303" si="940">IF(SUM(O$7:Q$7)=0,0,R283/SUM(O$7:Q$7)*1000)</f>
        <v>0</v>
      </c>
      <c r="S303" s="36">
        <f>IF(SUMIF($C$4:$R$4,1,$C$7:$R$7)=0,0,S283/SUMIF($C$4:$R$4,1,$C$7:$R$7)*1000)</f>
        <v>0</v>
      </c>
    </row>
    <row r="304" spans="1:19" s="6" customFormat="1" ht="15.65" customHeight="1" x14ac:dyDescent="0.3">
      <c r="A304" s="309"/>
      <c r="B304" s="34" t="s">
        <v>67</v>
      </c>
      <c r="C304" s="37">
        <f t="shared" ref="C304:S304" si="941">IF(C283=0,0,C296/C283)</f>
        <v>0</v>
      </c>
      <c r="D304" s="37">
        <f t="shared" si="941"/>
        <v>0</v>
      </c>
      <c r="E304" s="37">
        <f t="shared" si="941"/>
        <v>0</v>
      </c>
      <c r="F304" s="37">
        <f t="shared" si="941"/>
        <v>0</v>
      </c>
      <c r="G304" s="37">
        <f t="shared" si="941"/>
        <v>0</v>
      </c>
      <c r="H304" s="37">
        <f t="shared" si="941"/>
        <v>0</v>
      </c>
      <c r="I304" s="37">
        <f t="shared" si="941"/>
        <v>0</v>
      </c>
      <c r="J304" s="37">
        <f t="shared" si="941"/>
        <v>0</v>
      </c>
      <c r="K304" s="37">
        <f t="shared" si="941"/>
        <v>0</v>
      </c>
      <c r="L304" s="37">
        <f t="shared" si="941"/>
        <v>0</v>
      </c>
      <c r="M304" s="37">
        <f t="shared" si="941"/>
        <v>0</v>
      </c>
      <c r="N304" s="37">
        <f t="shared" si="941"/>
        <v>0</v>
      </c>
      <c r="O304" s="37">
        <f t="shared" si="941"/>
        <v>0</v>
      </c>
      <c r="P304" s="37">
        <f t="shared" si="941"/>
        <v>0</v>
      </c>
      <c r="Q304" s="37">
        <f t="shared" si="941"/>
        <v>0</v>
      </c>
      <c r="R304" s="37">
        <f t="shared" si="941"/>
        <v>0</v>
      </c>
      <c r="S304" s="37">
        <f t="shared" si="941"/>
        <v>0</v>
      </c>
    </row>
    <row r="305" spans="1:19" s="6" customFormat="1" ht="15.65" customHeight="1" x14ac:dyDescent="0.3">
      <c r="A305" s="309"/>
      <c r="B305" s="34" t="s">
        <v>68</v>
      </c>
      <c r="C305" s="36">
        <f t="shared" ref="C305:E305" si="942">IF(C$7=0,0,C296/C$7*1000)</f>
        <v>0</v>
      </c>
      <c r="D305" s="36">
        <f t="shared" si="942"/>
        <v>0</v>
      </c>
      <c r="E305" s="36">
        <f t="shared" si="942"/>
        <v>0</v>
      </c>
      <c r="F305" s="36">
        <f t="shared" ref="F305" si="943">IF(SUM(C$7:E$7)=0,0,F296/SUM(C$7:E$7)*1000)</f>
        <v>0</v>
      </c>
      <c r="G305" s="36">
        <f t="shared" ref="G305:I305" si="944">IF(G$7=0,0,G296/G$7*1000)</f>
        <v>0</v>
      </c>
      <c r="H305" s="36">
        <f t="shared" si="944"/>
        <v>0</v>
      </c>
      <c r="I305" s="36">
        <f t="shared" si="944"/>
        <v>0</v>
      </c>
      <c r="J305" s="36">
        <f t="shared" ref="J305" si="945">IF(SUM(G$7:I$7)=0,0,J296/SUM(G$7:I$7)*1000)</f>
        <v>0</v>
      </c>
      <c r="K305" s="36">
        <f t="shared" ref="K305:M305" si="946">IF(K$7=0,0,K296/K$7*1000)</f>
        <v>0</v>
      </c>
      <c r="L305" s="36">
        <f t="shared" si="946"/>
        <v>0</v>
      </c>
      <c r="M305" s="36">
        <f t="shared" si="946"/>
        <v>0</v>
      </c>
      <c r="N305" s="36">
        <f t="shared" ref="N305" si="947">IF(SUM(K$7:M$7)=0,0,N296/SUM(K$7:M$7)*1000)</f>
        <v>0</v>
      </c>
      <c r="O305" s="36">
        <f t="shared" ref="O305:Q305" si="948">IF(O$7=0,0,O296/O$7*1000)</f>
        <v>0</v>
      </c>
      <c r="P305" s="36">
        <f t="shared" si="948"/>
        <v>0</v>
      </c>
      <c r="Q305" s="36">
        <f t="shared" si="948"/>
        <v>0</v>
      </c>
      <c r="R305" s="36">
        <f t="shared" ref="R305" si="949">IF(SUM(O$7:Q$7)=0,0,R296/SUM(O$7:Q$7)*1000)</f>
        <v>0</v>
      </c>
      <c r="S305" s="36">
        <f>IF(SUMIF($C$4:$R$4,1,$C$7:$R$7)=0,0,S296/SUMIF($C$4:$R$4,1,$C$7:$R$7)*1000)</f>
        <v>0</v>
      </c>
    </row>
    <row r="306" spans="1:19" s="6" customFormat="1" ht="15.65" customHeight="1" x14ac:dyDescent="0.3">
      <c r="A306" s="309"/>
      <c r="B306" s="34" t="s">
        <v>69</v>
      </c>
      <c r="C306" s="37">
        <f t="shared" ref="C306" si="950">IF(C283=0,0,SUM(C297:C301)/C283)</f>
        <v>0</v>
      </c>
      <c r="D306" s="37">
        <f t="shared" ref="D306:S306" si="951">IF(D283=0,0,SUM(D297:D301)/D283)</f>
        <v>0</v>
      </c>
      <c r="E306" s="37">
        <f t="shared" si="951"/>
        <v>0</v>
      </c>
      <c r="F306" s="37">
        <f t="shared" si="951"/>
        <v>0</v>
      </c>
      <c r="G306" s="37">
        <f t="shared" si="951"/>
        <v>0</v>
      </c>
      <c r="H306" s="37">
        <f t="shared" si="951"/>
        <v>0</v>
      </c>
      <c r="I306" s="37">
        <f t="shared" si="951"/>
        <v>0</v>
      </c>
      <c r="J306" s="37">
        <f t="shared" si="951"/>
        <v>0</v>
      </c>
      <c r="K306" s="37">
        <f t="shared" si="951"/>
        <v>0</v>
      </c>
      <c r="L306" s="37">
        <f t="shared" si="951"/>
        <v>0</v>
      </c>
      <c r="M306" s="37">
        <f t="shared" si="951"/>
        <v>0</v>
      </c>
      <c r="N306" s="37">
        <f t="shared" si="951"/>
        <v>0</v>
      </c>
      <c r="O306" s="37">
        <f t="shared" si="951"/>
        <v>0</v>
      </c>
      <c r="P306" s="37">
        <f t="shared" si="951"/>
        <v>0</v>
      </c>
      <c r="Q306" s="37">
        <f t="shared" si="951"/>
        <v>0</v>
      </c>
      <c r="R306" s="37">
        <f t="shared" si="951"/>
        <v>0</v>
      </c>
      <c r="S306" s="37">
        <f t="shared" si="951"/>
        <v>0</v>
      </c>
    </row>
    <row r="307" spans="1:19" s="6" customFormat="1" ht="15.65" customHeight="1" thickBot="1" x14ac:dyDescent="0.35">
      <c r="A307" s="310"/>
      <c r="B307" s="38" t="s">
        <v>70</v>
      </c>
      <c r="C307" s="39">
        <f t="shared" ref="C307" si="952">IF(C$7=0,0,SUM(C297:C301)/C$7*1000)</f>
        <v>0</v>
      </c>
      <c r="D307" s="39">
        <f t="shared" ref="D307:E307" si="953">IF(D$7=0,0,SUM(D297:D301)/D$7*1000)</f>
        <v>0</v>
      </c>
      <c r="E307" s="39">
        <f t="shared" si="953"/>
        <v>0</v>
      </c>
      <c r="F307" s="39">
        <f t="shared" ref="F307" si="954">IF(SUM(C$7:E$7)=0,0,SUM(F297:F301)/SUM(C$7:E$7)*1000)</f>
        <v>0</v>
      </c>
      <c r="G307" s="39">
        <f t="shared" ref="G307:I307" si="955">IF(G$7=0,0,SUM(G297:G301)/G$7*1000)</f>
        <v>0</v>
      </c>
      <c r="H307" s="39">
        <f t="shared" si="955"/>
        <v>0</v>
      </c>
      <c r="I307" s="39">
        <f t="shared" si="955"/>
        <v>0</v>
      </c>
      <c r="J307" s="39">
        <f t="shared" ref="J307" si="956">IF(SUM(G$7:I$7)=0,0,SUM(J297:J301)/SUM(G$7:I$7)*1000)</f>
        <v>0</v>
      </c>
      <c r="K307" s="39">
        <f t="shared" ref="K307:M307" si="957">IF(K$7=0,0,SUM(K297:K301)/K$7*1000)</f>
        <v>0</v>
      </c>
      <c r="L307" s="39">
        <f t="shared" si="957"/>
        <v>0</v>
      </c>
      <c r="M307" s="39">
        <f t="shared" si="957"/>
        <v>0</v>
      </c>
      <c r="N307" s="39">
        <f t="shared" ref="N307" si="958">IF(SUM(K$7:M$7)=0,0,SUM(N297:N301)/SUM(K$7:M$7)*1000)</f>
        <v>0</v>
      </c>
      <c r="O307" s="39">
        <f t="shared" ref="O307:Q307" si="959">IF(O$7=0,0,SUM(O297:O301)/O$7*1000)</f>
        <v>0</v>
      </c>
      <c r="P307" s="39">
        <f t="shared" si="959"/>
        <v>0</v>
      </c>
      <c r="Q307" s="39">
        <f t="shared" si="959"/>
        <v>0</v>
      </c>
      <c r="R307" s="39">
        <f t="shared" ref="R307" si="960">IF(SUM(O$7:Q$7)=0,0,SUM(R297:R301)/SUM(O$7:Q$7)*1000)</f>
        <v>0</v>
      </c>
      <c r="S307" s="39">
        <f>IF(SUMIF($C$4:$R$4,1,$C$7:$R$7)=0,0,SUM(S297:S301)/SUMIF($C$4:$R$4,1,$C$7:$R$7)*1000)</f>
        <v>0</v>
      </c>
    </row>
  </sheetData>
  <sheetProtection algorithmName="SHA-512" hashValue="IM9ifyqlugvHl4Nubc0s9voaZCq6bqQIFXB5r1gNIDgMUfIRLFzy0f/lQRUL++gJVhXCYNtUcVGkHKs188KN9A==" saltValue="i4cqrzDlZG7s+bcwL0GIyA==" spinCount="100000" sheet="1" objects="1" scenarios="1"/>
  <mergeCells count="18">
    <mergeCell ref="A183:A207"/>
    <mergeCell ref="A258:A282"/>
    <mergeCell ref="G5:R5"/>
    <mergeCell ref="A283:A307"/>
    <mergeCell ref="A208:A232"/>
    <mergeCell ref="A233:A257"/>
    <mergeCell ref="A33:A57"/>
    <mergeCell ref="A58:A82"/>
    <mergeCell ref="A83:A107"/>
    <mergeCell ref="A108:A132"/>
    <mergeCell ref="A133:A157"/>
    <mergeCell ref="A158:A182"/>
    <mergeCell ref="C1:D1"/>
    <mergeCell ref="E1:F1"/>
    <mergeCell ref="B2:F2"/>
    <mergeCell ref="B3:F3"/>
    <mergeCell ref="A8:A32"/>
    <mergeCell ref="C5:F5"/>
  </mergeCells>
  <printOptions horizontalCentered="1"/>
  <pageMargins left="0.5" right="0.5" top="2" bottom="0.75" header="0.3" footer="0.3"/>
  <pageSetup scale="46" orientation="landscape" r:id="rId1"/>
  <headerFooter scaleWithDoc="0">
    <oddHeader>&amp;C&amp;"Arial,Regular"
&amp;G&amp;"Arial,Bold"
Prior Authorization Report
Section IV - &amp;A</oddHeader>
    <oddFooter>&amp;L&amp;"Arial,Regular"&amp;10
Prior Authorization - Report #42&amp;C&amp;"Arial,Regular"&amp;10Rev. v8 2019-10&amp;R&amp;"Arial,Regular"&amp;10&amp;P</oddFooter>
  </headerFooter>
  <rowBreaks count="5" manualBreakCount="5">
    <brk id="57" max="16383" man="1"/>
    <brk id="107" max="16383" man="1"/>
    <brk id="157" max="16383" man="1"/>
    <brk id="207" max="16383" man="1"/>
    <brk id="257" max="16383"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7"/>
  <sheetViews>
    <sheetView showGridLines="0" zoomScale="85" zoomScaleNormal="85" workbookViewId="0"/>
  </sheetViews>
  <sheetFormatPr defaultColWidth="9.1796875" defaultRowHeight="14" x14ac:dyDescent="0.3"/>
  <cols>
    <col min="1" max="1" width="26.54296875" style="109" bestFit="1" customWidth="1"/>
    <col min="2" max="2" width="44" style="109" bestFit="1" customWidth="1"/>
    <col min="3" max="19" width="10.7265625" style="109" customWidth="1"/>
    <col min="20" max="16384" width="9.1796875" style="109"/>
  </cols>
  <sheetData>
    <row r="1" spans="1:19" s="1" customFormat="1" ht="15.65" customHeight="1" x14ac:dyDescent="0.4">
      <c r="A1" s="5" t="s">
        <v>0</v>
      </c>
      <c r="B1" s="94" t="str">
        <f>IF(Summary!B1="","",Summary!B1)</f>
        <v/>
      </c>
      <c r="C1" s="300" t="s">
        <v>1</v>
      </c>
      <c r="D1" s="300"/>
      <c r="E1" s="259" t="str">
        <f>IF(Summary!D1="","",Summary!D1)</f>
        <v/>
      </c>
      <c r="F1" s="260"/>
      <c r="G1" s="81"/>
    </row>
    <row r="2" spans="1:19" s="1" customFormat="1" ht="15.65" customHeight="1" x14ac:dyDescent="0.3">
      <c r="A2" s="5" t="s">
        <v>2</v>
      </c>
      <c r="B2" s="301" t="str">
        <f>IF(Summary!B2="","",Summary!B2)</f>
        <v/>
      </c>
      <c r="C2" s="302" t="str">
        <f>IF(Summary!C2="","",Summary!C2)</f>
        <v/>
      </c>
      <c r="D2" s="302" t="str">
        <f>IF(Summary!D2="","",Summary!D2)</f>
        <v/>
      </c>
      <c r="E2" s="302" t="str">
        <f>IF(Summary!E2="","",Summary!E2)</f>
        <v/>
      </c>
      <c r="F2" s="303" t="str">
        <f>IF(Summary!F2="","",Summary!F2)</f>
        <v/>
      </c>
    </row>
    <row r="3" spans="1:19" s="1" customFormat="1" ht="15.65" customHeight="1" x14ac:dyDescent="0.3">
      <c r="A3" s="5" t="s">
        <v>3</v>
      </c>
      <c r="B3" s="304" t="str">
        <f>IF(Summary!B3="","",Summary!B3)</f>
        <v/>
      </c>
      <c r="C3" s="305" t="str">
        <f>IF(Summary!C3="","",Summary!C3)</f>
        <v/>
      </c>
      <c r="D3" s="305" t="str">
        <f>IF(Summary!D3="","",Summary!D3)</f>
        <v/>
      </c>
      <c r="E3" s="305" t="str">
        <f>IF(Summary!E3="","",Summary!E3)</f>
        <v/>
      </c>
      <c r="F3" s="306" t="str">
        <f>IF(Summary!F3="","",Summary!F3)</f>
        <v/>
      </c>
    </row>
    <row r="4" spans="1:19" s="1" customFormat="1" ht="15.65" customHeight="1" thickBot="1" x14ac:dyDescent="0.35">
      <c r="B4" s="40"/>
      <c r="C4" s="91" t="e">
        <f>IF(RIGHT(C6,2)=RIGHT(YEAR($E$1),2),1,0)</f>
        <v>#VALUE!</v>
      </c>
      <c r="D4" s="91" t="e">
        <f t="shared" ref="D4:Q4" si="0">IF(RIGHT(D6,2)=RIGHT(YEAR($E$1),2),1,0)</f>
        <v>#VALUE!</v>
      </c>
      <c r="E4" s="91" t="e">
        <f t="shared" si="0"/>
        <v>#VALUE!</v>
      </c>
      <c r="F4" s="92"/>
      <c r="G4" s="93" t="e">
        <f t="shared" si="0"/>
        <v>#VALUE!</v>
      </c>
      <c r="H4" s="93" t="e">
        <f t="shared" si="0"/>
        <v>#VALUE!</v>
      </c>
      <c r="I4" s="93" t="e">
        <f t="shared" si="0"/>
        <v>#VALUE!</v>
      </c>
      <c r="J4" s="93"/>
      <c r="K4" s="93" t="e">
        <f t="shared" si="0"/>
        <v>#VALUE!</v>
      </c>
      <c r="L4" s="93" t="e">
        <f t="shared" si="0"/>
        <v>#VALUE!</v>
      </c>
      <c r="M4" s="93" t="e">
        <f t="shared" si="0"/>
        <v>#VALUE!</v>
      </c>
      <c r="N4" s="93"/>
      <c r="O4" s="93" t="e">
        <f t="shared" si="0"/>
        <v>#VALUE!</v>
      </c>
      <c r="P4" s="93" t="e">
        <f t="shared" si="0"/>
        <v>#VALUE!</v>
      </c>
      <c r="Q4" s="93" t="e">
        <f t="shared" si="0"/>
        <v>#VALUE!</v>
      </c>
      <c r="R4" s="93"/>
      <c r="S4" s="92"/>
    </row>
    <row r="5" spans="1:19" s="1" customFormat="1" ht="15.65" customHeight="1" x14ac:dyDescent="0.3">
      <c r="A5" s="4"/>
      <c r="B5" s="4"/>
      <c r="C5" s="307" t="s">
        <v>93</v>
      </c>
      <c r="D5" s="308"/>
      <c r="E5" s="308"/>
      <c r="F5" s="308"/>
      <c r="G5" s="297" t="s">
        <v>91</v>
      </c>
      <c r="H5" s="298"/>
      <c r="I5" s="298"/>
      <c r="J5" s="298"/>
      <c r="K5" s="298"/>
      <c r="L5" s="298"/>
      <c r="M5" s="298"/>
      <c r="N5" s="298"/>
      <c r="O5" s="298"/>
      <c r="P5" s="298"/>
      <c r="Q5" s="298"/>
      <c r="R5" s="299"/>
    </row>
    <row r="6" spans="1:19" s="6" customFormat="1" ht="15.65" customHeight="1" thickBot="1" x14ac:dyDescent="0.35">
      <c r="A6" s="7"/>
      <c r="B6" s="4"/>
      <c r="C6" s="8" t="str">
        <f>'Detail Summary'!C6</f>
        <v>Mar 00</v>
      </c>
      <c r="D6" s="8" t="str">
        <f>'Detail Summary'!D6</f>
        <v>Feb 00</v>
      </c>
      <c r="E6" s="8" t="str">
        <f>'Detail Summary'!E6</f>
        <v>Jan 00</v>
      </c>
      <c r="F6" s="8" t="str">
        <f>'Detail Summary'!F6</f>
        <v>Q1CY00</v>
      </c>
      <c r="G6" s="8" t="str">
        <f>'Detail Summary'!G6</f>
        <v>Dec 99</v>
      </c>
      <c r="H6" s="8" t="str">
        <f>'Detail Summary'!H6</f>
        <v>Nov 99</v>
      </c>
      <c r="I6" s="8" t="str">
        <f>'Detail Summary'!I6</f>
        <v>Oct 99</v>
      </c>
      <c r="J6" s="8" t="str">
        <f>'Detail Summary'!J6</f>
        <v>Q4CY99</v>
      </c>
      <c r="K6" s="8" t="str">
        <f>'Detail Summary'!K6</f>
        <v>Sep 99</v>
      </c>
      <c r="L6" s="8" t="str">
        <f>'Detail Summary'!L6</f>
        <v>Aug 99</v>
      </c>
      <c r="M6" s="8" t="str">
        <f>'Detail Summary'!M6</f>
        <v>Jul 99</v>
      </c>
      <c r="N6" s="8" t="str">
        <f>'Detail Summary'!N6</f>
        <v>Q3CY99</v>
      </c>
      <c r="O6" s="8" t="str">
        <f>'Detail Summary'!O6</f>
        <v>Jun 99</v>
      </c>
      <c r="P6" s="8" t="str">
        <f>'Detail Summary'!P6</f>
        <v>May 99</v>
      </c>
      <c r="Q6" s="8" t="str">
        <f>'Detail Summary'!Q6</f>
        <v>Apr 99</v>
      </c>
      <c r="R6" s="8" t="str">
        <f>'Detail Summary'!R6</f>
        <v>Q2CY99</v>
      </c>
      <c r="S6" s="9" t="str">
        <f>'Detail Summary'!S6</f>
        <v>CYTD</v>
      </c>
    </row>
    <row r="7" spans="1:19" s="6" customFormat="1" ht="15.65" customHeight="1" thickBot="1" x14ac:dyDescent="0.35">
      <c r="A7" s="15"/>
      <c r="B7" s="16" t="s">
        <v>130</v>
      </c>
      <c r="C7" s="116">
        <f>'BH Services'!C7</f>
        <v>0</v>
      </c>
      <c r="D7" s="116">
        <f>'BH Services'!D7</f>
        <v>0</v>
      </c>
      <c r="E7" s="116">
        <f>'BH Services'!E7</f>
        <v>0</v>
      </c>
      <c r="F7" s="89">
        <f>'BH Services'!F7</f>
        <v>0</v>
      </c>
      <c r="G7" s="116">
        <f>'BH Services'!G7</f>
        <v>0</v>
      </c>
      <c r="H7" s="116">
        <f>'BH Services'!H7</f>
        <v>0</v>
      </c>
      <c r="I7" s="116">
        <f>'BH Services'!I7</f>
        <v>0</v>
      </c>
      <c r="J7" s="89">
        <f>'BH Services'!J7</f>
        <v>0</v>
      </c>
      <c r="K7" s="116">
        <f>'BH Services'!K7</f>
        <v>0</v>
      </c>
      <c r="L7" s="116">
        <f>'BH Services'!L7</f>
        <v>0</v>
      </c>
      <c r="M7" s="116">
        <f>'BH Services'!M7</f>
        <v>0</v>
      </c>
      <c r="N7" s="89">
        <f>'BH Services'!N7</f>
        <v>0</v>
      </c>
      <c r="O7" s="116">
        <f>'BH Services'!O7</f>
        <v>0</v>
      </c>
      <c r="P7" s="116">
        <f>'BH Services'!P7</f>
        <v>0</v>
      </c>
      <c r="Q7" s="116">
        <f>'BH Services'!Q7</f>
        <v>0</v>
      </c>
      <c r="R7" s="89">
        <f>'BH Services'!R7</f>
        <v>0</v>
      </c>
      <c r="S7" s="90">
        <f>'BH Services'!S7</f>
        <v>0</v>
      </c>
    </row>
    <row r="8" spans="1:19" s="6" customFormat="1" ht="15.65" customHeight="1" x14ac:dyDescent="0.3">
      <c r="A8" s="309" t="s">
        <v>4</v>
      </c>
      <c r="B8" s="17" t="s">
        <v>54</v>
      </c>
      <c r="C8" s="54">
        <f>C9+C15</f>
        <v>0</v>
      </c>
      <c r="D8" s="54">
        <f t="shared" ref="D8:E8" si="1">D9+D15</f>
        <v>0</v>
      </c>
      <c r="E8" s="54">
        <f t="shared" si="1"/>
        <v>0</v>
      </c>
      <c r="F8" s="54">
        <f t="shared" ref="F8:F27" si="2">SUM(C8:E8)</f>
        <v>0</v>
      </c>
      <c r="G8" s="54">
        <f>G9+G15</f>
        <v>0</v>
      </c>
      <c r="H8" s="54">
        <f t="shared" ref="H8:I8" si="3">H9+H15</f>
        <v>0</v>
      </c>
      <c r="I8" s="54">
        <f t="shared" si="3"/>
        <v>0</v>
      </c>
      <c r="J8" s="54">
        <f t="shared" ref="J8:J27" si="4">SUM(G8:I8)</f>
        <v>0</v>
      </c>
      <c r="K8" s="54">
        <f>K9+K15</f>
        <v>0</v>
      </c>
      <c r="L8" s="54">
        <f t="shared" ref="L8:M8" si="5">L9+L15</f>
        <v>0</v>
      </c>
      <c r="M8" s="54">
        <f t="shared" si="5"/>
        <v>0</v>
      </c>
      <c r="N8" s="54">
        <f t="shared" ref="N8:N27" si="6">SUM(K8:M8)</f>
        <v>0</v>
      </c>
      <c r="O8" s="54">
        <f>O9+O15</f>
        <v>0</v>
      </c>
      <c r="P8" s="54">
        <f t="shared" ref="P8:Q8" si="7">P9+P15</f>
        <v>0</v>
      </c>
      <c r="Q8" s="54">
        <f t="shared" si="7"/>
        <v>0</v>
      </c>
      <c r="R8" s="54">
        <f t="shared" ref="R8:R27" si="8">SUM(O8:Q8)</f>
        <v>0</v>
      </c>
      <c r="S8" s="56">
        <f>SUMIF($C$4:$R$4,1,$C8:$R8)</f>
        <v>0</v>
      </c>
    </row>
    <row r="9" spans="1:19" s="6" customFormat="1" ht="15.65" customHeight="1" x14ac:dyDescent="0.3">
      <c r="A9" s="309"/>
      <c r="B9" s="19" t="s">
        <v>55</v>
      </c>
      <c r="C9" s="55">
        <f>SUM(C10:C14)</f>
        <v>0</v>
      </c>
      <c r="D9" s="55">
        <f t="shared" ref="D9:E9" si="9">SUM(D10:D14)</f>
        <v>0</v>
      </c>
      <c r="E9" s="55">
        <f t="shared" si="9"/>
        <v>0</v>
      </c>
      <c r="F9" s="53">
        <f t="shared" si="2"/>
        <v>0</v>
      </c>
      <c r="G9" s="55">
        <f>SUM(G10:G14)</f>
        <v>0</v>
      </c>
      <c r="H9" s="55">
        <f t="shared" ref="H9:I9" si="10">SUM(H10:H14)</f>
        <v>0</v>
      </c>
      <c r="I9" s="55">
        <f t="shared" si="10"/>
        <v>0</v>
      </c>
      <c r="J9" s="53">
        <f t="shared" si="4"/>
        <v>0</v>
      </c>
      <c r="K9" s="55">
        <f>SUM(K10:K14)</f>
        <v>0</v>
      </c>
      <c r="L9" s="55">
        <f t="shared" ref="L9:M9" si="11">SUM(L10:L14)</f>
        <v>0</v>
      </c>
      <c r="M9" s="55">
        <f t="shared" si="11"/>
        <v>0</v>
      </c>
      <c r="N9" s="53">
        <f t="shared" si="6"/>
        <v>0</v>
      </c>
      <c r="O9" s="55">
        <f>SUM(O10:O14)</f>
        <v>0</v>
      </c>
      <c r="P9" s="55">
        <f t="shared" ref="P9:Q9" si="12">SUM(P10:P14)</f>
        <v>0</v>
      </c>
      <c r="Q9" s="55">
        <f t="shared" si="12"/>
        <v>0</v>
      </c>
      <c r="R9" s="53">
        <f t="shared" si="8"/>
        <v>0</v>
      </c>
      <c r="S9" s="57">
        <f t="shared" ref="S9:S27" si="13">SUMIF($C$4:$R$4,1,$C9:$R9)</f>
        <v>0</v>
      </c>
    </row>
    <row r="10" spans="1:19" s="6" customFormat="1" ht="15.65" customHeight="1" x14ac:dyDescent="0.3">
      <c r="A10" s="309"/>
      <c r="B10" s="21" t="s">
        <v>56</v>
      </c>
      <c r="C10" s="49"/>
      <c r="D10" s="49"/>
      <c r="E10" s="49"/>
      <c r="F10" s="52">
        <f t="shared" si="2"/>
        <v>0</v>
      </c>
      <c r="G10" s="49"/>
      <c r="H10" s="49"/>
      <c r="I10" s="49"/>
      <c r="J10" s="52">
        <f t="shared" si="4"/>
        <v>0</v>
      </c>
      <c r="K10" s="49"/>
      <c r="L10" s="49"/>
      <c r="M10" s="49"/>
      <c r="N10" s="52">
        <f t="shared" si="6"/>
        <v>0</v>
      </c>
      <c r="O10" s="49"/>
      <c r="P10" s="49"/>
      <c r="Q10" s="49"/>
      <c r="R10" s="52">
        <f t="shared" si="8"/>
        <v>0</v>
      </c>
      <c r="S10" s="58">
        <f t="shared" si="13"/>
        <v>0</v>
      </c>
    </row>
    <row r="11" spans="1:19" s="6" customFormat="1" ht="15.65" customHeight="1" x14ac:dyDescent="0.3">
      <c r="A11" s="309"/>
      <c r="B11" s="22" t="s">
        <v>57</v>
      </c>
      <c r="C11" s="50"/>
      <c r="D11" s="50"/>
      <c r="E11" s="50"/>
      <c r="F11" s="53">
        <f t="shared" si="2"/>
        <v>0</v>
      </c>
      <c r="G11" s="50"/>
      <c r="H11" s="50"/>
      <c r="I11" s="50"/>
      <c r="J11" s="53">
        <f t="shared" si="4"/>
        <v>0</v>
      </c>
      <c r="K11" s="50"/>
      <c r="L11" s="50"/>
      <c r="M11" s="50"/>
      <c r="N11" s="53">
        <f t="shared" si="6"/>
        <v>0</v>
      </c>
      <c r="O11" s="50"/>
      <c r="P11" s="50"/>
      <c r="Q11" s="50"/>
      <c r="R11" s="53">
        <f t="shared" si="8"/>
        <v>0</v>
      </c>
      <c r="S11" s="59">
        <f t="shared" si="13"/>
        <v>0</v>
      </c>
    </row>
    <row r="12" spans="1:19" s="6" customFormat="1" ht="15.65" customHeight="1" x14ac:dyDescent="0.3">
      <c r="A12" s="309"/>
      <c r="B12" s="22" t="s">
        <v>58</v>
      </c>
      <c r="C12" s="50"/>
      <c r="D12" s="50"/>
      <c r="E12" s="50"/>
      <c r="F12" s="53">
        <f t="shared" si="2"/>
        <v>0</v>
      </c>
      <c r="G12" s="50"/>
      <c r="H12" s="50"/>
      <c r="I12" s="50"/>
      <c r="J12" s="53">
        <f t="shared" si="4"/>
        <v>0</v>
      </c>
      <c r="K12" s="50"/>
      <c r="L12" s="50"/>
      <c r="M12" s="50"/>
      <c r="N12" s="53">
        <f t="shared" si="6"/>
        <v>0</v>
      </c>
      <c r="O12" s="50"/>
      <c r="P12" s="50"/>
      <c r="Q12" s="50"/>
      <c r="R12" s="53">
        <f t="shared" si="8"/>
        <v>0</v>
      </c>
      <c r="S12" s="59">
        <f t="shared" si="13"/>
        <v>0</v>
      </c>
    </row>
    <row r="13" spans="1:19" s="6" customFormat="1" ht="15.65" customHeight="1" x14ac:dyDescent="0.3">
      <c r="A13" s="309"/>
      <c r="B13" s="22" t="s">
        <v>59</v>
      </c>
      <c r="C13" s="50"/>
      <c r="D13" s="50"/>
      <c r="E13" s="50"/>
      <c r="F13" s="53">
        <f t="shared" si="2"/>
        <v>0</v>
      </c>
      <c r="G13" s="50"/>
      <c r="H13" s="50"/>
      <c r="I13" s="50"/>
      <c r="J13" s="53">
        <f t="shared" si="4"/>
        <v>0</v>
      </c>
      <c r="K13" s="50"/>
      <c r="L13" s="50"/>
      <c r="M13" s="50"/>
      <c r="N13" s="53">
        <f t="shared" si="6"/>
        <v>0</v>
      </c>
      <c r="O13" s="50"/>
      <c r="P13" s="50"/>
      <c r="Q13" s="50"/>
      <c r="R13" s="53">
        <f t="shared" si="8"/>
        <v>0</v>
      </c>
      <c r="S13" s="59">
        <f t="shared" si="13"/>
        <v>0</v>
      </c>
    </row>
    <row r="14" spans="1:19" s="6" customFormat="1" ht="15.65" customHeight="1" x14ac:dyDescent="0.3">
      <c r="A14" s="309"/>
      <c r="B14" s="23" t="s">
        <v>148</v>
      </c>
      <c r="C14" s="51"/>
      <c r="D14" s="51"/>
      <c r="E14" s="51"/>
      <c r="F14" s="54">
        <f t="shared" si="2"/>
        <v>0</v>
      </c>
      <c r="G14" s="51"/>
      <c r="H14" s="51"/>
      <c r="I14" s="51"/>
      <c r="J14" s="54">
        <f t="shared" si="4"/>
        <v>0</v>
      </c>
      <c r="K14" s="51"/>
      <c r="L14" s="51"/>
      <c r="M14" s="51"/>
      <c r="N14" s="54">
        <f t="shared" si="6"/>
        <v>0</v>
      </c>
      <c r="O14" s="51"/>
      <c r="P14" s="51"/>
      <c r="Q14" s="51"/>
      <c r="R14" s="54">
        <f t="shared" si="8"/>
        <v>0</v>
      </c>
      <c r="S14" s="83">
        <f t="shared" si="13"/>
        <v>0</v>
      </c>
    </row>
    <row r="15" spans="1:19" s="6" customFormat="1" ht="15.65" customHeight="1" x14ac:dyDescent="0.3">
      <c r="A15" s="309"/>
      <c r="B15" s="19" t="s">
        <v>60</v>
      </c>
      <c r="C15" s="55">
        <f>SUM(C16:C20)</f>
        <v>0</v>
      </c>
      <c r="D15" s="55">
        <f t="shared" ref="D15:E15" si="14">SUM(D16:D20)</f>
        <v>0</v>
      </c>
      <c r="E15" s="55">
        <f t="shared" si="14"/>
        <v>0</v>
      </c>
      <c r="F15" s="53">
        <f t="shared" si="2"/>
        <v>0</v>
      </c>
      <c r="G15" s="55">
        <f>SUM(G16:G20)</f>
        <v>0</v>
      </c>
      <c r="H15" s="55">
        <f t="shared" ref="H15:I15" si="15">SUM(H16:H20)</f>
        <v>0</v>
      </c>
      <c r="I15" s="55">
        <f t="shared" si="15"/>
        <v>0</v>
      </c>
      <c r="J15" s="53">
        <f t="shared" si="4"/>
        <v>0</v>
      </c>
      <c r="K15" s="55">
        <f>SUM(K16:K20)</f>
        <v>0</v>
      </c>
      <c r="L15" s="55">
        <f t="shared" ref="L15:M15" si="16">SUM(L16:L20)</f>
        <v>0</v>
      </c>
      <c r="M15" s="55">
        <f t="shared" si="16"/>
        <v>0</v>
      </c>
      <c r="N15" s="53">
        <f t="shared" si="6"/>
        <v>0</v>
      </c>
      <c r="O15" s="55">
        <f>SUM(O16:O20)</f>
        <v>0</v>
      </c>
      <c r="P15" s="55">
        <f t="shared" ref="P15:Q15" si="17">SUM(P16:P20)</f>
        <v>0</v>
      </c>
      <c r="Q15" s="55">
        <f t="shared" si="17"/>
        <v>0</v>
      </c>
      <c r="R15" s="53">
        <f t="shared" si="8"/>
        <v>0</v>
      </c>
      <c r="S15" s="57">
        <f t="shared" si="13"/>
        <v>0</v>
      </c>
    </row>
    <row r="16" spans="1:19" s="6" customFormat="1" ht="15.65" customHeight="1" x14ac:dyDescent="0.3">
      <c r="A16" s="309"/>
      <c r="B16" s="24" t="s">
        <v>56</v>
      </c>
      <c r="C16" s="49"/>
      <c r="D16" s="49"/>
      <c r="E16" s="49"/>
      <c r="F16" s="52">
        <f t="shared" si="2"/>
        <v>0</v>
      </c>
      <c r="G16" s="49"/>
      <c r="H16" s="49"/>
      <c r="I16" s="49"/>
      <c r="J16" s="52">
        <f t="shared" si="4"/>
        <v>0</v>
      </c>
      <c r="K16" s="49"/>
      <c r="L16" s="49"/>
      <c r="M16" s="49"/>
      <c r="N16" s="52">
        <f t="shared" si="6"/>
        <v>0</v>
      </c>
      <c r="O16" s="49"/>
      <c r="P16" s="49"/>
      <c r="Q16" s="49"/>
      <c r="R16" s="52">
        <f t="shared" si="8"/>
        <v>0</v>
      </c>
      <c r="S16" s="58">
        <f t="shared" si="13"/>
        <v>0</v>
      </c>
    </row>
    <row r="17" spans="1:19" s="6" customFormat="1" ht="15.65" customHeight="1" x14ac:dyDescent="0.3">
      <c r="A17" s="309"/>
      <c r="B17" s="25" t="s">
        <v>61</v>
      </c>
      <c r="C17" s="50"/>
      <c r="D17" s="50"/>
      <c r="E17" s="50"/>
      <c r="F17" s="53">
        <f t="shared" si="2"/>
        <v>0</v>
      </c>
      <c r="G17" s="50"/>
      <c r="H17" s="50"/>
      <c r="I17" s="50"/>
      <c r="J17" s="53">
        <f t="shared" si="4"/>
        <v>0</v>
      </c>
      <c r="K17" s="50"/>
      <c r="L17" s="50"/>
      <c r="M17" s="50"/>
      <c r="N17" s="53">
        <f t="shared" si="6"/>
        <v>0</v>
      </c>
      <c r="O17" s="50"/>
      <c r="P17" s="50"/>
      <c r="Q17" s="50"/>
      <c r="R17" s="53">
        <f t="shared" si="8"/>
        <v>0</v>
      </c>
      <c r="S17" s="59">
        <f t="shared" si="13"/>
        <v>0</v>
      </c>
    </row>
    <row r="18" spans="1:19" s="6" customFormat="1" ht="15.65" customHeight="1" x14ac:dyDescent="0.3">
      <c r="A18" s="309"/>
      <c r="B18" s="25" t="s">
        <v>58</v>
      </c>
      <c r="C18" s="50"/>
      <c r="D18" s="50"/>
      <c r="E18" s="50"/>
      <c r="F18" s="53">
        <f t="shared" si="2"/>
        <v>0</v>
      </c>
      <c r="G18" s="50"/>
      <c r="H18" s="50"/>
      <c r="I18" s="50"/>
      <c r="J18" s="53">
        <f t="shared" si="4"/>
        <v>0</v>
      </c>
      <c r="K18" s="50"/>
      <c r="L18" s="50"/>
      <c r="M18" s="50"/>
      <c r="N18" s="53">
        <f t="shared" si="6"/>
        <v>0</v>
      </c>
      <c r="O18" s="50"/>
      <c r="P18" s="50"/>
      <c r="Q18" s="50"/>
      <c r="R18" s="53">
        <f t="shared" si="8"/>
        <v>0</v>
      </c>
      <c r="S18" s="59">
        <f t="shared" si="13"/>
        <v>0</v>
      </c>
    </row>
    <row r="19" spans="1:19" s="6" customFormat="1" ht="15.65" customHeight="1" x14ac:dyDescent="0.3">
      <c r="A19" s="309"/>
      <c r="B19" s="25" t="s">
        <v>62</v>
      </c>
      <c r="C19" s="50"/>
      <c r="D19" s="50"/>
      <c r="E19" s="50"/>
      <c r="F19" s="53">
        <f t="shared" si="2"/>
        <v>0</v>
      </c>
      <c r="G19" s="50"/>
      <c r="H19" s="50"/>
      <c r="I19" s="50"/>
      <c r="J19" s="53">
        <f t="shared" si="4"/>
        <v>0</v>
      </c>
      <c r="K19" s="50"/>
      <c r="L19" s="50"/>
      <c r="M19" s="50"/>
      <c r="N19" s="53">
        <f t="shared" si="6"/>
        <v>0</v>
      </c>
      <c r="O19" s="50"/>
      <c r="P19" s="50"/>
      <c r="Q19" s="50"/>
      <c r="R19" s="53">
        <f t="shared" si="8"/>
        <v>0</v>
      </c>
      <c r="S19" s="59">
        <f t="shared" si="13"/>
        <v>0</v>
      </c>
    </row>
    <row r="20" spans="1:19" s="6" customFormat="1" ht="15.65" customHeight="1" x14ac:dyDescent="0.3">
      <c r="A20" s="309"/>
      <c r="B20" s="23" t="s">
        <v>148</v>
      </c>
      <c r="C20" s="51"/>
      <c r="D20" s="51"/>
      <c r="E20" s="51"/>
      <c r="F20" s="54">
        <f t="shared" si="2"/>
        <v>0</v>
      </c>
      <c r="G20" s="51"/>
      <c r="H20" s="51"/>
      <c r="I20" s="51"/>
      <c r="J20" s="54">
        <f t="shared" si="4"/>
        <v>0</v>
      </c>
      <c r="K20" s="51"/>
      <c r="L20" s="51"/>
      <c r="M20" s="51"/>
      <c r="N20" s="54">
        <f t="shared" si="6"/>
        <v>0</v>
      </c>
      <c r="O20" s="51"/>
      <c r="P20" s="51"/>
      <c r="Q20" s="51"/>
      <c r="R20" s="54">
        <f t="shared" si="8"/>
        <v>0</v>
      </c>
      <c r="S20" s="83">
        <f t="shared" si="13"/>
        <v>0</v>
      </c>
    </row>
    <row r="21" spans="1:19" s="6" customFormat="1" ht="15.65" customHeight="1" x14ac:dyDescent="0.3">
      <c r="A21" s="309"/>
      <c r="B21" s="13" t="s">
        <v>43</v>
      </c>
      <c r="C21" s="60">
        <f>C10+C16</f>
        <v>0</v>
      </c>
      <c r="D21" s="60">
        <f t="shared" ref="D21:E21" si="18">D10+D16</f>
        <v>0</v>
      </c>
      <c r="E21" s="61">
        <f t="shared" si="18"/>
        <v>0</v>
      </c>
      <c r="F21" s="60">
        <f t="shared" si="2"/>
        <v>0</v>
      </c>
      <c r="G21" s="60">
        <f>G10+G16</f>
        <v>0</v>
      </c>
      <c r="H21" s="60">
        <f t="shared" ref="H21:I21" si="19">H10+H16</f>
        <v>0</v>
      </c>
      <c r="I21" s="61">
        <f t="shared" si="19"/>
        <v>0</v>
      </c>
      <c r="J21" s="60">
        <f t="shared" si="4"/>
        <v>0</v>
      </c>
      <c r="K21" s="60">
        <f>K10+K16</f>
        <v>0</v>
      </c>
      <c r="L21" s="60">
        <f t="shared" ref="L21:M21" si="20">L10+L16</f>
        <v>0</v>
      </c>
      <c r="M21" s="61">
        <f t="shared" si="20"/>
        <v>0</v>
      </c>
      <c r="N21" s="60">
        <f t="shared" si="6"/>
        <v>0</v>
      </c>
      <c r="O21" s="60">
        <f>O10+O16</f>
        <v>0</v>
      </c>
      <c r="P21" s="60">
        <f t="shared" ref="P21:Q21" si="21">P10+P16</f>
        <v>0</v>
      </c>
      <c r="Q21" s="61">
        <f t="shared" si="21"/>
        <v>0</v>
      </c>
      <c r="R21" s="60">
        <f t="shared" si="8"/>
        <v>0</v>
      </c>
      <c r="S21" s="62">
        <f t="shared" si="13"/>
        <v>0</v>
      </c>
    </row>
    <row r="22" spans="1:19" s="6" customFormat="1" ht="15.65" customHeight="1" x14ac:dyDescent="0.3">
      <c r="A22" s="309"/>
      <c r="B22" s="13" t="s">
        <v>44</v>
      </c>
      <c r="C22" s="63">
        <f>C11</f>
        <v>0</v>
      </c>
      <c r="D22" s="63">
        <f t="shared" ref="D22:E22" si="22">D11</f>
        <v>0</v>
      </c>
      <c r="E22" s="64">
        <f t="shared" si="22"/>
        <v>0</v>
      </c>
      <c r="F22" s="63">
        <f t="shared" si="2"/>
        <v>0</v>
      </c>
      <c r="G22" s="63">
        <f>G11</f>
        <v>0</v>
      </c>
      <c r="H22" s="63">
        <f t="shared" ref="H22:I22" si="23">H11</f>
        <v>0</v>
      </c>
      <c r="I22" s="64">
        <f t="shared" si="23"/>
        <v>0</v>
      </c>
      <c r="J22" s="63">
        <f t="shared" si="4"/>
        <v>0</v>
      </c>
      <c r="K22" s="63">
        <f>K11</f>
        <v>0</v>
      </c>
      <c r="L22" s="63">
        <f t="shared" ref="L22:M22" si="24">L11</f>
        <v>0</v>
      </c>
      <c r="M22" s="64">
        <f t="shared" si="24"/>
        <v>0</v>
      </c>
      <c r="N22" s="63">
        <f t="shared" si="6"/>
        <v>0</v>
      </c>
      <c r="O22" s="63">
        <f>O11</f>
        <v>0</v>
      </c>
      <c r="P22" s="63">
        <f t="shared" ref="P22:Q22" si="25">P11</f>
        <v>0</v>
      </c>
      <c r="Q22" s="64">
        <f t="shared" si="25"/>
        <v>0</v>
      </c>
      <c r="R22" s="63">
        <f t="shared" si="8"/>
        <v>0</v>
      </c>
      <c r="S22" s="65">
        <f t="shared" si="13"/>
        <v>0</v>
      </c>
    </row>
    <row r="23" spans="1:19" s="6" customFormat="1" ht="15.65" customHeight="1" x14ac:dyDescent="0.3">
      <c r="A23" s="309"/>
      <c r="B23" s="13" t="s">
        <v>45</v>
      </c>
      <c r="C23" s="63">
        <f>C12+C18</f>
        <v>0</v>
      </c>
      <c r="D23" s="63">
        <f t="shared" ref="D23:E23" si="26">D12+D18</f>
        <v>0</v>
      </c>
      <c r="E23" s="64">
        <f t="shared" si="26"/>
        <v>0</v>
      </c>
      <c r="F23" s="63">
        <f t="shared" si="2"/>
        <v>0</v>
      </c>
      <c r="G23" s="63">
        <f>G12+G18</f>
        <v>0</v>
      </c>
      <c r="H23" s="63">
        <f t="shared" ref="H23:I23" si="27">H12+H18</f>
        <v>0</v>
      </c>
      <c r="I23" s="64">
        <f t="shared" si="27"/>
        <v>0</v>
      </c>
      <c r="J23" s="63">
        <f t="shared" si="4"/>
        <v>0</v>
      </c>
      <c r="K23" s="63">
        <f>K12+K18</f>
        <v>0</v>
      </c>
      <c r="L23" s="63">
        <f t="shared" ref="L23:M23" si="28">L12+L18</f>
        <v>0</v>
      </c>
      <c r="M23" s="64">
        <f t="shared" si="28"/>
        <v>0</v>
      </c>
      <c r="N23" s="63">
        <f t="shared" si="6"/>
        <v>0</v>
      </c>
      <c r="O23" s="63">
        <f>O12+O18</f>
        <v>0</v>
      </c>
      <c r="P23" s="63">
        <f t="shared" ref="P23:Q23" si="29">P12+P18</f>
        <v>0</v>
      </c>
      <c r="Q23" s="64">
        <f t="shared" si="29"/>
        <v>0</v>
      </c>
      <c r="R23" s="63">
        <f t="shared" si="8"/>
        <v>0</v>
      </c>
      <c r="S23" s="65">
        <f t="shared" si="13"/>
        <v>0</v>
      </c>
    </row>
    <row r="24" spans="1:19" s="6" customFormat="1" ht="15.65" customHeight="1" x14ac:dyDescent="0.3">
      <c r="A24" s="309"/>
      <c r="B24" s="13" t="s">
        <v>63</v>
      </c>
      <c r="C24" s="63">
        <f>C13</f>
        <v>0</v>
      </c>
      <c r="D24" s="63">
        <f t="shared" ref="D24:E24" si="30">D13</f>
        <v>0</v>
      </c>
      <c r="E24" s="64">
        <f t="shared" si="30"/>
        <v>0</v>
      </c>
      <c r="F24" s="63">
        <f t="shared" si="2"/>
        <v>0</v>
      </c>
      <c r="G24" s="63">
        <f>G13</f>
        <v>0</v>
      </c>
      <c r="H24" s="63">
        <f t="shared" ref="H24:I24" si="31">H13</f>
        <v>0</v>
      </c>
      <c r="I24" s="64">
        <f t="shared" si="31"/>
        <v>0</v>
      </c>
      <c r="J24" s="63">
        <f t="shared" si="4"/>
        <v>0</v>
      </c>
      <c r="K24" s="63">
        <f>K13</f>
        <v>0</v>
      </c>
      <c r="L24" s="63">
        <f t="shared" ref="L24:M24" si="32">L13</f>
        <v>0</v>
      </c>
      <c r="M24" s="64">
        <f t="shared" si="32"/>
        <v>0</v>
      </c>
      <c r="N24" s="63">
        <f t="shared" si="6"/>
        <v>0</v>
      </c>
      <c r="O24" s="63">
        <f>O13</f>
        <v>0</v>
      </c>
      <c r="P24" s="63">
        <f t="shared" ref="P24:Q24" si="33">P13</f>
        <v>0</v>
      </c>
      <c r="Q24" s="64">
        <f t="shared" si="33"/>
        <v>0</v>
      </c>
      <c r="R24" s="63">
        <f t="shared" si="8"/>
        <v>0</v>
      </c>
      <c r="S24" s="65">
        <f t="shared" si="13"/>
        <v>0</v>
      </c>
    </row>
    <row r="25" spans="1:19" s="6" customFormat="1" ht="15.65" customHeight="1" x14ac:dyDescent="0.3">
      <c r="A25" s="309"/>
      <c r="B25" s="13" t="s">
        <v>64</v>
      </c>
      <c r="C25" s="63">
        <f>C19</f>
        <v>0</v>
      </c>
      <c r="D25" s="63">
        <f t="shared" ref="D25:E25" si="34">D19</f>
        <v>0</v>
      </c>
      <c r="E25" s="64">
        <f t="shared" si="34"/>
        <v>0</v>
      </c>
      <c r="F25" s="63">
        <f t="shared" si="2"/>
        <v>0</v>
      </c>
      <c r="G25" s="63">
        <f>G19</f>
        <v>0</v>
      </c>
      <c r="H25" s="63">
        <f t="shared" ref="H25:I25" si="35">H19</f>
        <v>0</v>
      </c>
      <c r="I25" s="64">
        <f t="shared" si="35"/>
        <v>0</v>
      </c>
      <c r="J25" s="63">
        <f t="shared" si="4"/>
        <v>0</v>
      </c>
      <c r="K25" s="63">
        <f>K19</f>
        <v>0</v>
      </c>
      <c r="L25" s="63">
        <f t="shared" ref="L25:M25" si="36">L19</f>
        <v>0</v>
      </c>
      <c r="M25" s="64">
        <f t="shared" si="36"/>
        <v>0</v>
      </c>
      <c r="N25" s="63">
        <f t="shared" si="6"/>
        <v>0</v>
      </c>
      <c r="O25" s="63">
        <f>O19</f>
        <v>0</v>
      </c>
      <c r="P25" s="63">
        <f t="shared" ref="P25:Q25" si="37">P19</f>
        <v>0</v>
      </c>
      <c r="Q25" s="64">
        <f t="shared" si="37"/>
        <v>0</v>
      </c>
      <c r="R25" s="63">
        <f t="shared" si="8"/>
        <v>0</v>
      </c>
      <c r="S25" s="65">
        <f t="shared" si="13"/>
        <v>0</v>
      </c>
    </row>
    <row r="26" spans="1:19" s="6" customFormat="1" ht="15.65" customHeight="1" x14ac:dyDescent="0.3">
      <c r="A26" s="309"/>
      <c r="B26" s="13" t="s">
        <v>65</v>
      </c>
      <c r="C26" s="63">
        <f>C17</f>
        <v>0</v>
      </c>
      <c r="D26" s="63">
        <f t="shared" ref="D26:E26" si="38">D17</f>
        <v>0</v>
      </c>
      <c r="E26" s="64">
        <f t="shared" si="38"/>
        <v>0</v>
      </c>
      <c r="F26" s="63">
        <f t="shared" si="2"/>
        <v>0</v>
      </c>
      <c r="G26" s="63">
        <f>G17</f>
        <v>0</v>
      </c>
      <c r="H26" s="63">
        <f t="shared" ref="H26:I26" si="39">H17</f>
        <v>0</v>
      </c>
      <c r="I26" s="64">
        <f t="shared" si="39"/>
        <v>0</v>
      </c>
      <c r="J26" s="63">
        <f t="shared" si="4"/>
        <v>0</v>
      </c>
      <c r="K26" s="63">
        <f>K17</f>
        <v>0</v>
      </c>
      <c r="L26" s="63">
        <f t="shared" ref="L26:M26" si="40">L17</f>
        <v>0</v>
      </c>
      <c r="M26" s="64">
        <f t="shared" si="40"/>
        <v>0</v>
      </c>
      <c r="N26" s="63">
        <f t="shared" si="6"/>
        <v>0</v>
      </c>
      <c r="O26" s="63">
        <f>O17</f>
        <v>0</v>
      </c>
      <c r="P26" s="63">
        <f t="shared" ref="P26:Q26" si="41">P17</f>
        <v>0</v>
      </c>
      <c r="Q26" s="64">
        <f t="shared" si="41"/>
        <v>0</v>
      </c>
      <c r="R26" s="63">
        <f t="shared" si="8"/>
        <v>0</v>
      </c>
      <c r="S26" s="65">
        <f t="shared" si="13"/>
        <v>0</v>
      </c>
    </row>
    <row r="27" spans="1:19" s="6" customFormat="1" ht="15.65" customHeight="1" x14ac:dyDescent="0.3">
      <c r="A27" s="309"/>
      <c r="B27" s="30" t="s">
        <v>149</v>
      </c>
      <c r="C27" s="31">
        <f>C14+C20</f>
        <v>0</v>
      </c>
      <c r="D27" s="31">
        <f t="shared" ref="D27:E27" si="42">D14+D20</f>
        <v>0</v>
      </c>
      <c r="E27" s="32">
        <f t="shared" si="42"/>
        <v>0</v>
      </c>
      <c r="F27" s="32">
        <f t="shared" si="2"/>
        <v>0</v>
      </c>
      <c r="G27" s="31">
        <f>G14+G20</f>
        <v>0</v>
      </c>
      <c r="H27" s="31">
        <f t="shared" ref="H27:I27" si="43">H14+H20</f>
        <v>0</v>
      </c>
      <c r="I27" s="32">
        <f t="shared" si="43"/>
        <v>0</v>
      </c>
      <c r="J27" s="32">
        <f t="shared" si="4"/>
        <v>0</v>
      </c>
      <c r="K27" s="31">
        <f>K14+K20</f>
        <v>0</v>
      </c>
      <c r="L27" s="31">
        <f t="shared" ref="L27:M27" si="44">L14+L20</f>
        <v>0</v>
      </c>
      <c r="M27" s="32">
        <f t="shared" si="44"/>
        <v>0</v>
      </c>
      <c r="N27" s="32">
        <f t="shared" si="6"/>
        <v>0</v>
      </c>
      <c r="O27" s="31">
        <f>O14+O20</f>
        <v>0</v>
      </c>
      <c r="P27" s="31">
        <f t="shared" ref="P27:Q27" si="45">P14+P20</f>
        <v>0</v>
      </c>
      <c r="Q27" s="32">
        <f t="shared" si="45"/>
        <v>0</v>
      </c>
      <c r="R27" s="32">
        <f t="shared" si="8"/>
        <v>0</v>
      </c>
      <c r="S27" s="33">
        <f t="shared" si="13"/>
        <v>0</v>
      </c>
    </row>
    <row r="28" spans="1:19" s="6" customFormat="1" ht="15.65" customHeight="1" x14ac:dyDescent="0.3">
      <c r="A28" s="309"/>
      <c r="B28" s="34" t="s">
        <v>66</v>
      </c>
      <c r="C28" s="35">
        <f>IF(C$7=0,0,C8/C$7*1000)</f>
        <v>0</v>
      </c>
      <c r="D28" s="35">
        <f t="shared" ref="D28:E28" si="46">IF(D$7=0,0,D8/D$7*1000)</f>
        <v>0</v>
      </c>
      <c r="E28" s="35">
        <f t="shared" si="46"/>
        <v>0</v>
      </c>
      <c r="F28" s="36">
        <f>IF(SUM(C$7:E$7)=0,0,F8/SUM(C$7:E$7)*1000)</f>
        <v>0</v>
      </c>
      <c r="G28" s="35">
        <f>IF(G$7=0,0,G8/G$7*1000)</f>
        <v>0</v>
      </c>
      <c r="H28" s="35">
        <f t="shared" ref="H28:I28" si="47">IF(H$7=0,0,H8/H$7*1000)</f>
        <v>0</v>
      </c>
      <c r="I28" s="35">
        <f t="shared" si="47"/>
        <v>0</v>
      </c>
      <c r="J28" s="36">
        <f>IF(SUM(G$7:I$7)=0,0,J8/SUM(G$7:I$7)*1000)</f>
        <v>0</v>
      </c>
      <c r="K28" s="35">
        <f>IF(K$7=0,0,K8/K$7*1000)</f>
        <v>0</v>
      </c>
      <c r="L28" s="35">
        <f t="shared" ref="L28:M28" si="48">IF(L$7=0,0,L8/L$7*1000)</f>
        <v>0</v>
      </c>
      <c r="M28" s="35">
        <f t="shared" si="48"/>
        <v>0</v>
      </c>
      <c r="N28" s="36">
        <f>IF(SUM(K$7:M$7)=0,0,N8/SUM(K$7:M$7)*1000)</f>
        <v>0</v>
      </c>
      <c r="O28" s="35">
        <f>IF(O$7=0,0,O8/O$7*1000)</f>
        <v>0</v>
      </c>
      <c r="P28" s="35">
        <f t="shared" ref="P28:Q28" si="49">IF(P$7=0,0,P8/P$7*1000)</f>
        <v>0</v>
      </c>
      <c r="Q28" s="35">
        <f t="shared" si="49"/>
        <v>0</v>
      </c>
      <c r="R28" s="36">
        <f>IF(SUM(O$7:Q$7)=0,0,R8/SUM(O$7:Q$7)*1000)</f>
        <v>0</v>
      </c>
      <c r="S28" s="36">
        <f>IF(SUMIF($C$4:$R$4,1,$C$7:$R$7)=0,0,S8/SUMIF($C$4:$R$4,1,$C$7:$R$7)*1000)</f>
        <v>0</v>
      </c>
    </row>
    <row r="29" spans="1:19" s="6" customFormat="1" ht="15.65" customHeight="1" x14ac:dyDescent="0.3">
      <c r="A29" s="309"/>
      <c r="B29" s="34" t="s">
        <v>67</v>
      </c>
      <c r="C29" s="37">
        <f>IF(C8=0,0,C21/C8)</f>
        <v>0</v>
      </c>
      <c r="D29" s="37">
        <f t="shared" ref="D29:F29" si="50">IF(D8=0,0,D21/D8)</f>
        <v>0</v>
      </c>
      <c r="E29" s="37">
        <f t="shared" si="50"/>
        <v>0</v>
      </c>
      <c r="F29" s="37">
        <f t="shared" si="50"/>
        <v>0</v>
      </c>
      <c r="G29" s="37">
        <f>IF(G8=0,0,G21/G8)</f>
        <v>0</v>
      </c>
      <c r="H29" s="37">
        <f t="shared" ref="H29:J29" si="51">IF(H8=0,0,H21/H8)</f>
        <v>0</v>
      </c>
      <c r="I29" s="37">
        <f t="shared" si="51"/>
        <v>0</v>
      </c>
      <c r="J29" s="37">
        <f t="shared" si="51"/>
        <v>0</v>
      </c>
      <c r="K29" s="37">
        <f>IF(K8=0,0,K21/K8)</f>
        <v>0</v>
      </c>
      <c r="L29" s="37">
        <f t="shared" ref="L29:N29" si="52">IF(L8=0,0,L21/L8)</f>
        <v>0</v>
      </c>
      <c r="M29" s="37">
        <f t="shared" si="52"/>
        <v>0</v>
      </c>
      <c r="N29" s="37">
        <f t="shared" si="52"/>
        <v>0</v>
      </c>
      <c r="O29" s="37">
        <f>IF(O8=0,0,O21/O8)</f>
        <v>0</v>
      </c>
      <c r="P29" s="37">
        <f t="shared" ref="P29:S29" si="53">IF(P8=0,0,P21/P8)</f>
        <v>0</v>
      </c>
      <c r="Q29" s="37">
        <f t="shared" si="53"/>
        <v>0</v>
      </c>
      <c r="R29" s="37">
        <f t="shared" si="53"/>
        <v>0</v>
      </c>
      <c r="S29" s="37">
        <f t="shared" si="53"/>
        <v>0</v>
      </c>
    </row>
    <row r="30" spans="1:19" s="6" customFormat="1" ht="15.65" customHeight="1" x14ac:dyDescent="0.3">
      <c r="A30" s="309"/>
      <c r="B30" s="34" t="s">
        <v>68</v>
      </c>
      <c r="C30" s="36">
        <f>IF(C$7=0,0,C21/C$7*1000)</f>
        <v>0</v>
      </c>
      <c r="D30" s="36">
        <f t="shared" ref="D30:E30" si="54">IF(D$7=0,0,D21/D$7*1000)</f>
        <v>0</v>
      </c>
      <c r="E30" s="36">
        <f t="shared" si="54"/>
        <v>0</v>
      </c>
      <c r="F30" s="36">
        <f>IF(SUM(C$7:E$7)=0,0,F21/SUM(C$7:E$7)*1000)</f>
        <v>0</v>
      </c>
      <c r="G30" s="36">
        <f>IF(G$7=0,0,G21/G$7*1000)</f>
        <v>0</v>
      </c>
      <c r="H30" s="36">
        <f t="shared" ref="H30:I30" si="55">IF(H$7=0,0,H21/H$7*1000)</f>
        <v>0</v>
      </c>
      <c r="I30" s="36">
        <f t="shared" si="55"/>
        <v>0</v>
      </c>
      <c r="J30" s="36">
        <f>IF(SUM(G$7:I$7)=0,0,J21/SUM(G$7:I$7)*1000)</f>
        <v>0</v>
      </c>
      <c r="K30" s="36">
        <f>IF(K$7=0,0,K21/K$7*1000)</f>
        <v>0</v>
      </c>
      <c r="L30" s="36">
        <f t="shared" ref="L30:M30" si="56">IF(L$7=0,0,L21/L$7*1000)</f>
        <v>0</v>
      </c>
      <c r="M30" s="36">
        <f t="shared" si="56"/>
        <v>0</v>
      </c>
      <c r="N30" s="36">
        <f>IF(SUM(K$7:M$7)=0,0,N21/SUM(K$7:M$7)*1000)</f>
        <v>0</v>
      </c>
      <c r="O30" s="36">
        <f>IF(O$7=0,0,O21/O$7*1000)</f>
        <v>0</v>
      </c>
      <c r="P30" s="36">
        <f t="shared" ref="P30:Q30" si="57">IF(P$7=0,0,P21/P$7*1000)</f>
        <v>0</v>
      </c>
      <c r="Q30" s="36">
        <f t="shared" si="57"/>
        <v>0</v>
      </c>
      <c r="R30" s="36">
        <f>IF(SUM(O$7:Q$7)=0,0,R21/SUM(O$7:Q$7)*1000)</f>
        <v>0</v>
      </c>
      <c r="S30" s="36">
        <f>IF(SUMIF($C$4:$R$4,1,$C$7:$R$7)=0,0,S21/SUMIF($C$4:$R$4,1,$C$7:$R$7)*1000)</f>
        <v>0</v>
      </c>
    </row>
    <row r="31" spans="1:19" s="6" customFormat="1" ht="15.65" customHeight="1" x14ac:dyDescent="0.3">
      <c r="A31" s="309"/>
      <c r="B31" s="34" t="s">
        <v>69</v>
      </c>
      <c r="C31" s="37">
        <f>IF(C8=0,0,SUM(C22:C26)/C8)</f>
        <v>0</v>
      </c>
      <c r="D31" s="37">
        <f t="shared" ref="D31:F31" si="58">IF(D8=0,0,SUM(D22:D26)/D8)</f>
        <v>0</v>
      </c>
      <c r="E31" s="37">
        <f t="shared" si="58"/>
        <v>0</v>
      </c>
      <c r="F31" s="37">
        <f t="shared" si="58"/>
        <v>0</v>
      </c>
      <c r="G31" s="37">
        <f>IF(G8=0,0,SUM(G22:G26)/G8)</f>
        <v>0</v>
      </c>
      <c r="H31" s="37">
        <f t="shared" ref="H31:J31" si="59">IF(H8=0,0,SUM(H22:H26)/H8)</f>
        <v>0</v>
      </c>
      <c r="I31" s="37">
        <f t="shared" si="59"/>
        <v>0</v>
      </c>
      <c r="J31" s="37">
        <f t="shared" si="59"/>
        <v>0</v>
      </c>
      <c r="K31" s="37">
        <f>IF(K8=0,0,SUM(K22:K26)/K8)</f>
        <v>0</v>
      </c>
      <c r="L31" s="37">
        <f t="shared" ref="L31:N31" si="60">IF(L8=0,0,SUM(L22:L26)/L8)</f>
        <v>0</v>
      </c>
      <c r="M31" s="37">
        <f t="shared" si="60"/>
        <v>0</v>
      </c>
      <c r="N31" s="37">
        <f t="shared" si="60"/>
        <v>0</v>
      </c>
      <c r="O31" s="37">
        <f>IF(O8=0,0,SUM(O22:O26)/O8)</f>
        <v>0</v>
      </c>
      <c r="P31" s="37">
        <f t="shared" ref="P31:R31" si="61">IF(P8=0,0,SUM(P22:P26)/P8)</f>
        <v>0</v>
      </c>
      <c r="Q31" s="37">
        <f t="shared" si="61"/>
        <v>0</v>
      </c>
      <c r="R31" s="37">
        <f t="shared" si="61"/>
        <v>0</v>
      </c>
      <c r="S31" s="37">
        <f t="shared" ref="S31" si="62">IF(S8=0,0,SUM(S22:S26)/S8)</f>
        <v>0</v>
      </c>
    </row>
    <row r="32" spans="1:19" s="6" customFormat="1" ht="15.65" customHeight="1" thickBot="1" x14ac:dyDescent="0.35">
      <c r="A32" s="310"/>
      <c r="B32" s="38" t="s">
        <v>70</v>
      </c>
      <c r="C32" s="39">
        <f>IF(C$7=0,0,SUM(C22:C26)/C$7*1000)</f>
        <v>0</v>
      </c>
      <c r="D32" s="39">
        <f t="shared" ref="D32:Q32" si="63">IF(D$7=0,0,SUM(D22:D26)/D$7*1000)</f>
        <v>0</v>
      </c>
      <c r="E32" s="39">
        <f t="shared" si="63"/>
        <v>0</v>
      </c>
      <c r="F32" s="39">
        <f>IF(SUM(C$7:E$7)=0,0,SUM(F22:F26)/SUM(C$7:E$7)*1000)</f>
        <v>0</v>
      </c>
      <c r="G32" s="39">
        <f t="shared" si="63"/>
        <v>0</v>
      </c>
      <c r="H32" s="39">
        <f t="shared" si="63"/>
        <v>0</v>
      </c>
      <c r="I32" s="39">
        <f t="shared" si="63"/>
        <v>0</v>
      </c>
      <c r="J32" s="39">
        <f>IF(SUM(G$7:I$7)=0,0,SUM(J22:J26)/SUM(G$7:I$7)*1000)</f>
        <v>0</v>
      </c>
      <c r="K32" s="39">
        <f t="shared" si="63"/>
        <v>0</v>
      </c>
      <c r="L32" s="39">
        <f t="shared" si="63"/>
        <v>0</v>
      </c>
      <c r="M32" s="39">
        <f t="shared" si="63"/>
        <v>0</v>
      </c>
      <c r="N32" s="39">
        <f>IF(SUM(K$7:M$7)=0,0,SUM(N22:N26)/SUM(K$7:M$7)*1000)</f>
        <v>0</v>
      </c>
      <c r="O32" s="39">
        <f t="shared" si="63"/>
        <v>0</v>
      </c>
      <c r="P32" s="39">
        <f t="shared" si="63"/>
        <v>0</v>
      </c>
      <c r="Q32" s="39">
        <f t="shared" si="63"/>
        <v>0</v>
      </c>
      <c r="R32" s="39">
        <f>IF(SUM(O$7:Q$7)=0,0,SUM(R22:R26)/SUM(O$7:Q$7)*1000)</f>
        <v>0</v>
      </c>
      <c r="S32" s="39">
        <f>IF(SUMIF($C$4:$R$4,1,$C$7:$R$7)=0,0,SUM(S22:S26)/SUMIF($C$4:$R$4,1,$C$7:$R$7)*1000)</f>
        <v>0</v>
      </c>
    </row>
    <row r="33" spans="1:19" s="6" customFormat="1" ht="15.65" customHeight="1" x14ac:dyDescent="0.3">
      <c r="A33" s="311" t="s">
        <v>74</v>
      </c>
      <c r="B33" s="17" t="s">
        <v>54</v>
      </c>
      <c r="C33" s="54">
        <f t="shared" ref="C33:E33" si="64">C34+C40</f>
        <v>0</v>
      </c>
      <c r="D33" s="54">
        <f t="shared" si="64"/>
        <v>0</v>
      </c>
      <c r="E33" s="54">
        <f t="shared" si="64"/>
        <v>0</v>
      </c>
      <c r="F33" s="54">
        <f t="shared" ref="F33:F52" si="65">SUM(C33:E33)</f>
        <v>0</v>
      </c>
      <c r="G33" s="54">
        <f t="shared" ref="G33:I33" si="66">G34+G40</f>
        <v>0</v>
      </c>
      <c r="H33" s="54">
        <f t="shared" si="66"/>
        <v>0</v>
      </c>
      <c r="I33" s="54">
        <f t="shared" si="66"/>
        <v>0</v>
      </c>
      <c r="J33" s="54">
        <f t="shared" ref="J33:J52" si="67">SUM(G33:I33)</f>
        <v>0</v>
      </c>
      <c r="K33" s="54">
        <f t="shared" ref="K33:M33" si="68">K34+K40</f>
        <v>0</v>
      </c>
      <c r="L33" s="54">
        <f t="shared" si="68"/>
        <v>0</v>
      </c>
      <c r="M33" s="54">
        <f t="shared" si="68"/>
        <v>0</v>
      </c>
      <c r="N33" s="54">
        <f t="shared" ref="N33:N52" si="69">SUM(K33:M33)</f>
        <v>0</v>
      </c>
      <c r="O33" s="54">
        <f t="shared" ref="O33:Q33" si="70">O34+O40</f>
        <v>0</v>
      </c>
      <c r="P33" s="54">
        <f t="shared" si="70"/>
        <v>0</v>
      </c>
      <c r="Q33" s="54">
        <f t="shared" si="70"/>
        <v>0</v>
      </c>
      <c r="R33" s="54">
        <f t="shared" ref="R33:R52" si="71">SUM(O33:Q33)</f>
        <v>0</v>
      </c>
      <c r="S33" s="56">
        <f t="shared" ref="S33:S96" si="72">SUMIF($C$4:$R$4,1,$C33:$R33)</f>
        <v>0</v>
      </c>
    </row>
    <row r="34" spans="1:19" s="6" customFormat="1" ht="15.65" customHeight="1" x14ac:dyDescent="0.3">
      <c r="A34" s="309"/>
      <c r="B34" s="19" t="s">
        <v>55</v>
      </c>
      <c r="C34" s="55">
        <f t="shared" ref="C34:E34" si="73">SUM(C35:C39)</f>
        <v>0</v>
      </c>
      <c r="D34" s="55">
        <f t="shared" si="73"/>
        <v>0</v>
      </c>
      <c r="E34" s="55">
        <f t="shared" si="73"/>
        <v>0</v>
      </c>
      <c r="F34" s="53">
        <f t="shared" si="65"/>
        <v>0</v>
      </c>
      <c r="G34" s="55">
        <f t="shared" ref="G34:I34" si="74">SUM(G35:G39)</f>
        <v>0</v>
      </c>
      <c r="H34" s="55">
        <f t="shared" si="74"/>
        <v>0</v>
      </c>
      <c r="I34" s="55">
        <f t="shared" si="74"/>
        <v>0</v>
      </c>
      <c r="J34" s="53">
        <f t="shared" si="67"/>
        <v>0</v>
      </c>
      <c r="K34" s="55">
        <f t="shared" ref="K34:M34" si="75">SUM(K35:K39)</f>
        <v>0</v>
      </c>
      <c r="L34" s="55">
        <f t="shared" si="75"/>
        <v>0</v>
      </c>
      <c r="M34" s="55">
        <f t="shared" si="75"/>
        <v>0</v>
      </c>
      <c r="N34" s="53">
        <f t="shared" si="69"/>
        <v>0</v>
      </c>
      <c r="O34" s="55">
        <f t="shared" ref="O34:Q34" si="76">SUM(O35:O39)</f>
        <v>0</v>
      </c>
      <c r="P34" s="55">
        <f t="shared" si="76"/>
        <v>0</v>
      </c>
      <c r="Q34" s="55">
        <f t="shared" si="76"/>
        <v>0</v>
      </c>
      <c r="R34" s="53">
        <f t="shared" si="71"/>
        <v>0</v>
      </c>
      <c r="S34" s="57">
        <f t="shared" si="72"/>
        <v>0</v>
      </c>
    </row>
    <row r="35" spans="1:19" s="6" customFormat="1" ht="15.65" customHeight="1" x14ac:dyDescent="0.3">
      <c r="A35" s="309"/>
      <c r="B35" s="21" t="s">
        <v>56</v>
      </c>
      <c r="C35" s="49"/>
      <c r="D35" s="49"/>
      <c r="E35" s="49"/>
      <c r="F35" s="52">
        <f t="shared" si="65"/>
        <v>0</v>
      </c>
      <c r="G35" s="49"/>
      <c r="H35" s="49"/>
      <c r="I35" s="49"/>
      <c r="J35" s="52">
        <f t="shared" si="67"/>
        <v>0</v>
      </c>
      <c r="K35" s="49"/>
      <c r="L35" s="49"/>
      <c r="M35" s="49"/>
      <c r="N35" s="52">
        <f t="shared" si="69"/>
        <v>0</v>
      </c>
      <c r="O35" s="49"/>
      <c r="P35" s="49"/>
      <c r="Q35" s="49"/>
      <c r="R35" s="52">
        <f t="shared" si="71"/>
        <v>0</v>
      </c>
      <c r="S35" s="58">
        <f t="shared" si="72"/>
        <v>0</v>
      </c>
    </row>
    <row r="36" spans="1:19" s="6" customFormat="1" ht="15.65" customHeight="1" x14ac:dyDescent="0.3">
      <c r="A36" s="309"/>
      <c r="B36" s="22" t="s">
        <v>57</v>
      </c>
      <c r="C36" s="50"/>
      <c r="D36" s="50"/>
      <c r="E36" s="50"/>
      <c r="F36" s="53">
        <f t="shared" si="65"/>
        <v>0</v>
      </c>
      <c r="G36" s="50"/>
      <c r="H36" s="50"/>
      <c r="I36" s="50"/>
      <c r="J36" s="53">
        <f t="shared" si="67"/>
        <v>0</v>
      </c>
      <c r="K36" s="50"/>
      <c r="L36" s="50"/>
      <c r="M36" s="50"/>
      <c r="N36" s="53">
        <f t="shared" si="69"/>
        <v>0</v>
      </c>
      <c r="O36" s="50"/>
      <c r="P36" s="50"/>
      <c r="Q36" s="50"/>
      <c r="R36" s="53">
        <f t="shared" si="71"/>
        <v>0</v>
      </c>
      <c r="S36" s="59">
        <f t="shared" si="72"/>
        <v>0</v>
      </c>
    </row>
    <row r="37" spans="1:19" s="6" customFormat="1" ht="15.65" customHeight="1" x14ac:dyDescent="0.3">
      <c r="A37" s="309"/>
      <c r="B37" s="22" t="s">
        <v>58</v>
      </c>
      <c r="C37" s="50"/>
      <c r="D37" s="50"/>
      <c r="E37" s="50"/>
      <c r="F37" s="53">
        <f t="shared" si="65"/>
        <v>0</v>
      </c>
      <c r="G37" s="50"/>
      <c r="H37" s="50"/>
      <c r="I37" s="50"/>
      <c r="J37" s="53">
        <f t="shared" si="67"/>
        <v>0</v>
      </c>
      <c r="K37" s="50"/>
      <c r="L37" s="50"/>
      <c r="M37" s="50"/>
      <c r="N37" s="53">
        <f t="shared" si="69"/>
        <v>0</v>
      </c>
      <c r="O37" s="50"/>
      <c r="P37" s="50"/>
      <c r="Q37" s="50"/>
      <c r="R37" s="53">
        <f t="shared" si="71"/>
        <v>0</v>
      </c>
      <c r="S37" s="59">
        <f t="shared" si="72"/>
        <v>0</v>
      </c>
    </row>
    <row r="38" spans="1:19" s="6" customFormat="1" ht="15.65" customHeight="1" x14ac:dyDescent="0.3">
      <c r="A38" s="309"/>
      <c r="B38" s="22" t="s">
        <v>59</v>
      </c>
      <c r="C38" s="50"/>
      <c r="D38" s="50"/>
      <c r="E38" s="50"/>
      <c r="F38" s="53">
        <f t="shared" si="65"/>
        <v>0</v>
      </c>
      <c r="G38" s="50"/>
      <c r="H38" s="50"/>
      <c r="I38" s="50"/>
      <c r="J38" s="53">
        <f t="shared" si="67"/>
        <v>0</v>
      </c>
      <c r="K38" s="50"/>
      <c r="L38" s="50"/>
      <c r="M38" s="50"/>
      <c r="N38" s="53">
        <f t="shared" si="69"/>
        <v>0</v>
      </c>
      <c r="O38" s="50"/>
      <c r="P38" s="50"/>
      <c r="Q38" s="50"/>
      <c r="R38" s="53">
        <f t="shared" si="71"/>
        <v>0</v>
      </c>
      <c r="S38" s="59">
        <f t="shared" si="72"/>
        <v>0</v>
      </c>
    </row>
    <row r="39" spans="1:19" s="6" customFormat="1" ht="15.65" customHeight="1" x14ac:dyDescent="0.3">
      <c r="A39" s="309"/>
      <c r="B39" s="23" t="s">
        <v>148</v>
      </c>
      <c r="C39" s="51"/>
      <c r="D39" s="51"/>
      <c r="E39" s="51"/>
      <c r="F39" s="54">
        <f t="shared" si="65"/>
        <v>0</v>
      </c>
      <c r="G39" s="51"/>
      <c r="H39" s="51"/>
      <c r="I39" s="51"/>
      <c r="J39" s="54">
        <f t="shared" si="67"/>
        <v>0</v>
      </c>
      <c r="K39" s="51"/>
      <c r="L39" s="51"/>
      <c r="M39" s="51"/>
      <c r="N39" s="54">
        <f t="shared" si="69"/>
        <v>0</v>
      </c>
      <c r="O39" s="51"/>
      <c r="P39" s="51"/>
      <c r="Q39" s="51"/>
      <c r="R39" s="54">
        <f t="shared" si="71"/>
        <v>0</v>
      </c>
      <c r="S39" s="83">
        <f t="shared" si="72"/>
        <v>0</v>
      </c>
    </row>
    <row r="40" spans="1:19" s="6" customFormat="1" ht="15.65" customHeight="1" x14ac:dyDescent="0.3">
      <c r="A40" s="309"/>
      <c r="B40" s="19" t="s">
        <v>60</v>
      </c>
      <c r="C40" s="55">
        <f t="shared" ref="C40" si="77">SUM(C41:C45)</f>
        <v>0</v>
      </c>
      <c r="D40" s="55">
        <f t="shared" ref="D40:E40" si="78">SUM(D41:D45)</f>
        <v>0</v>
      </c>
      <c r="E40" s="55">
        <f t="shared" si="78"/>
        <v>0</v>
      </c>
      <c r="F40" s="53">
        <f t="shared" si="65"/>
        <v>0</v>
      </c>
      <c r="G40" s="55">
        <f t="shared" ref="G40" si="79">SUM(G41:G45)</f>
        <v>0</v>
      </c>
      <c r="H40" s="55">
        <f t="shared" ref="H40:I40" si="80">SUM(H41:H45)</f>
        <v>0</v>
      </c>
      <c r="I40" s="55">
        <f t="shared" si="80"/>
        <v>0</v>
      </c>
      <c r="J40" s="53">
        <f t="shared" si="67"/>
        <v>0</v>
      </c>
      <c r="K40" s="55">
        <f t="shared" ref="K40" si="81">SUM(K41:K45)</f>
        <v>0</v>
      </c>
      <c r="L40" s="55">
        <f t="shared" ref="L40:M40" si="82">SUM(L41:L45)</f>
        <v>0</v>
      </c>
      <c r="M40" s="55">
        <f t="shared" si="82"/>
        <v>0</v>
      </c>
      <c r="N40" s="53">
        <f t="shared" si="69"/>
        <v>0</v>
      </c>
      <c r="O40" s="55">
        <f t="shared" ref="O40" si="83">SUM(O41:O45)</f>
        <v>0</v>
      </c>
      <c r="P40" s="55">
        <f t="shared" ref="P40:Q40" si="84">SUM(P41:P45)</f>
        <v>0</v>
      </c>
      <c r="Q40" s="55">
        <f t="shared" si="84"/>
        <v>0</v>
      </c>
      <c r="R40" s="53">
        <f t="shared" si="71"/>
        <v>0</v>
      </c>
      <c r="S40" s="57">
        <f t="shared" si="72"/>
        <v>0</v>
      </c>
    </row>
    <row r="41" spans="1:19" s="6" customFormat="1" ht="15.65" customHeight="1" x14ac:dyDescent="0.3">
      <c r="A41" s="309"/>
      <c r="B41" s="24" t="s">
        <v>56</v>
      </c>
      <c r="C41" s="49"/>
      <c r="D41" s="49"/>
      <c r="E41" s="49"/>
      <c r="F41" s="52">
        <f t="shared" si="65"/>
        <v>0</v>
      </c>
      <c r="G41" s="49"/>
      <c r="H41" s="49"/>
      <c r="I41" s="49"/>
      <c r="J41" s="52">
        <f t="shared" si="67"/>
        <v>0</v>
      </c>
      <c r="K41" s="49"/>
      <c r="L41" s="49"/>
      <c r="M41" s="49"/>
      <c r="N41" s="52">
        <f t="shared" si="69"/>
        <v>0</v>
      </c>
      <c r="O41" s="49"/>
      <c r="P41" s="49"/>
      <c r="Q41" s="49"/>
      <c r="R41" s="52">
        <f t="shared" si="71"/>
        <v>0</v>
      </c>
      <c r="S41" s="58">
        <f t="shared" si="72"/>
        <v>0</v>
      </c>
    </row>
    <row r="42" spans="1:19" s="6" customFormat="1" ht="15.65" customHeight="1" x14ac:dyDescent="0.3">
      <c r="A42" s="309"/>
      <c r="B42" s="25" t="s">
        <v>61</v>
      </c>
      <c r="C42" s="50"/>
      <c r="D42" s="50"/>
      <c r="E42" s="50"/>
      <c r="F42" s="53">
        <f t="shared" si="65"/>
        <v>0</v>
      </c>
      <c r="G42" s="50"/>
      <c r="H42" s="50"/>
      <c r="I42" s="50"/>
      <c r="J42" s="53">
        <f t="shared" si="67"/>
        <v>0</v>
      </c>
      <c r="K42" s="50"/>
      <c r="L42" s="50"/>
      <c r="M42" s="50"/>
      <c r="N42" s="53">
        <f t="shared" si="69"/>
        <v>0</v>
      </c>
      <c r="O42" s="50"/>
      <c r="P42" s="50"/>
      <c r="Q42" s="50"/>
      <c r="R42" s="53">
        <f t="shared" si="71"/>
        <v>0</v>
      </c>
      <c r="S42" s="59">
        <f t="shared" si="72"/>
        <v>0</v>
      </c>
    </row>
    <row r="43" spans="1:19" s="6" customFormat="1" ht="15.65" customHeight="1" x14ac:dyDescent="0.3">
      <c r="A43" s="309"/>
      <c r="B43" s="25" t="s">
        <v>58</v>
      </c>
      <c r="C43" s="50"/>
      <c r="D43" s="50"/>
      <c r="E43" s="50"/>
      <c r="F43" s="53">
        <f t="shared" si="65"/>
        <v>0</v>
      </c>
      <c r="G43" s="50"/>
      <c r="H43" s="50"/>
      <c r="I43" s="50"/>
      <c r="J43" s="53">
        <f t="shared" si="67"/>
        <v>0</v>
      </c>
      <c r="K43" s="50"/>
      <c r="L43" s="50"/>
      <c r="M43" s="50"/>
      <c r="N43" s="53">
        <f t="shared" si="69"/>
        <v>0</v>
      </c>
      <c r="O43" s="50"/>
      <c r="P43" s="50"/>
      <c r="Q43" s="50"/>
      <c r="R43" s="53">
        <f t="shared" si="71"/>
        <v>0</v>
      </c>
      <c r="S43" s="59">
        <f t="shared" si="72"/>
        <v>0</v>
      </c>
    </row>
    <row r="44" spans="1:19" s="6" customFormat="1" ht="15.65" customHeight="1" x14ac:dyDescent="0.3">
      <c r="A44" s="309"/>
      <c r="B44" s="25" t="s">
        <v>62</v>
      </c>
      <c r="C44" s="50"/>
      <c r="D44" s="50"/>
      <c r="E44" s="50"/>
      <c r="F44" s="53">
        <f t="shared" si="65"/>
        <v>0</v>
      </c>
      <c r="G44" s="50"/>
      <c r="H44" s="50"/>
      <c r="I44" s="50"/>
      <c r="J44" s="53">
        <f t="shared" si="67"/>
        <v>0</v>
      </c>
      <c r="K44" s="50"/>
      <c r="L44" s="50"/>
      <c r="M44" s="50"/>
      <c r="N44" s="53">
        <f t="shared" si="69"/>
        <v>0</v>
      </c>
      <c r="O44" s="50"/>
      <c r="P44" s="50"/>
      <c r="Q44" s="50"/>
      <c r="R44" s="53">
        <f t="shared" si="71"/>
        <v>0</v>
      </c>
      <c r="S44" s="59">
        <f t="shared" si="72"/>
        <v>0</v>
      </c>
    </row>
    <row r="45" spans="1:19" s="6" customFormat="1" ht="15.65" customHeight="1" x14ac:dyDescent="0.3">
      <c r="A45" s="309"/>
      <c r="B45" s="23" t="s">
        <v>148</v>
      </c>
      <c r="C45" s="51"/>
      <c r="D45" s="51"/>
      <c r="E45" s="51"/>
      <c r="F45" s="54">
        <f t="shared" si="65"/>
        <v>0</v>
      </c>
      <c r="G45" s="51"/>
      <c r="H45" s="51"/>
      <c r="I45" s="51"/>
      <c r="J45" s="54">
        <f t="shared" si="67"/>
        <v>0</v>
      </c>
      <c r="K45" s="51"/>
      <c r="L45" s="51"/>
      <c r="M45" s="51"/>
      <c r="N45" s="54">
        <f t="shared" si="69"/>
        <v>0</v>
      </c>
      <c r="O45" s="51"/>
      <c r="P45" s="51"/>
      <c r="Q45" s="51"/>
      <c r="R45" s="54">
        <f t="shared" si="71"/>
        <v>0</v>
      </c>
      <c r="S45" s="83">
        <f t="shared" si="72"/>
        <v>0</v>
      </c>
    </row>
    <row r="46" spans="1:19" s="6" customFormat="1" ht="15.65" customHeight="1" x14ac:dyDescent="0.3">
      <c r="A46" s="309"/>
      <c r="B46" s="13" t="s">
        <v>43</v>
      </c>
      <c r="C46" s="60">
        <f t="shared" ref="C46:E46" si="85">C35+C41</f>
        <v>0</v>
      </c>
      <c r="D46" s="60">
        <f t="shared" si="85"/>
        <v>0</v>
      </c>
      <c r="E46" s="61">
        <f t="shared" si="85"/>
        <v>0</v>
      </c>
      <c r="F46" s="60">
        <f t="shared" si="65"/>
        <v>0</v>
      </c>
      <c r="G46" s="60">
        <f t="shared" ref="G46:I46" si="86">G35+G41</f>
        <v>0</v>
      </c>
      <c r="H46" s="60">
        <f t="shared" si="86"/>
        <v>0</v>
      </c>
      <c r="I46" s="61">
        <f t="shared" si="86"/>
        <v>0</v>
      </c>
      <c r="J46" s="60">
        <f t="shared" si="67"/>
        <v>0</v>
      </c>
      <c r="K46" s="60">
        <f t="shared" ref="K46:M46" si="87">K35+K41</f>
        <v>0</v>
      </c>
      <c r="L46" s="60">
        <f t="shared" si="87"/>
        <v>0</v>
      </c>
      <c r="M46" s="61">
        <f t="shared" si="87"/>
        <v>0</v>
      </c>
      <c r="N46" s="60">
        <f t="shared" si="69"/>
        <v>0</v>
      </c>
      <c r="O46" s="60">
        <f t="shared" ref="O46:Q46" si="88">O35+O41</f>
        <v>0</v>
      </c>
      <c r="P46" s="60">
        <f t="shared" si="88"/>
        <v>0</v>
      </c>
      <c r="Q46" s="61">
        <f t="shared" si="88"/>
        <v>0</v>
      </c>
      <c r="R46" s="60">
        <f t="shared" si="71"/>
        <v>0</v>
      </c>
      <c r="S46" s="62">
        <f t="shared" si="72"/>
        <v>0</v>
      </c>
    </row>
    <row r="47" spans="1:19" s="6" customFormat="1" ht="15.65" customHeight="1" x14ac:dyDescent="0.3">
      <c r="A47" s="309"/>
      <c r="B47" s="13" t="s">
        <v>44</v>
      </c>
      <c r="C47" s="63">
        <f t="shared" ref="C47:E47" si="89">C36</f>
        <v>0</v>
      </c>
      <c r="D47" s="63">
        <f t="shared" si="89"/>
        <v>0</v>
      </c>
      <c r="E47" s="64">
        <f t="shared" si="89"/>
        <v>0</v>
      </c>
      <c r="F47" s="63">
        <f t="shared" si="65"/>
        <v>0</v>
      </c>
      <c r="G47" s="63">
        <f t="shared" ref="G47:I47" si="90">G36</f>
        <v>0</v>
      </c>
      <c r="H47" s="63">
        <f t="shared" si="90"/>
        <v>0</v>
      </c>
      <c r="I47" s="64">
        <f t="shared" si="90"/>
        <v>0</v>
      </c>
      <c r="J47" s="63">
        <f t="shared" si="67"/>
        <v>0</v>
      </c>
      <c r="K47" s="63">
        <f t="shared" ref="K47:M47" si="91">K36</f>
        <v>0</v>
      </c>
      <c r="L47" s="63">
        <f t="shared" si="91"/>
        <v>0</v>
      </c>
      <c r="M47" s="64">
        <f t="shared" si="91"/>
        <v>0</v>
      </c>
      <c r="N47" s="63">
        <f t="shared" si="69"/>
        <v>0</v>
      </c>
      <c r="O47" s="63">
        <f t="shared" ref="O47:Q47" si="92">O36</f>
        <v>0</v>
      </c>
      <c r="P47" s="63">
        <f t="shared" si="92"/>
        <v>0</v>
      </c>
      <c r="Q47" s="64">
        <f t="shared" si="92"/>
        <v>0</v>
      </c>
      <c r="R47" s="63">
        <f t="shared" si="71"/>
        <v>0</v>
      </c>
      <c r="S47" s="65">
        <f t="shared" si="72"/>
        <v>0</v>
      </c>
    </row>
    <row r="48" spans="1:19" s="6" customFormat="1" ht="15.65" customHeight="1" x14ac:dyDescent="0.3">
      <c r="A48" s="309"/>
      <c r="B48" s="13" t="s">
        <v>45</v>
      </c>
      <c r="C48" s="63">
        <f t="shared" ref="C48:E48" si="93">C37+C43</f>
        <v>0</v>
      </c>
      <c r="D48" s="63">
        <f t="shared" si="93"/>
        <v>0</v>
      </c>
      <c r="E48" s="64">
        <f t="shared" si="93"/>
        <v>0</v>
      </c>
      <c r="F48" s="63">
        <f t="shared" si="65"/>
        <v>0</v>
      </c>
      <c r="G48" s="63">
        <f t="shared" ref="G48:I48" si="94">G37+G43</f>
        <v>0</v>
      </c>
      <c r="H48" s="63">
        <f t="shared" si="94"/>
        <v>0</v>
      </c>
      <c r="I48" s="64">
        <f t="shared" si="94"/>
        <v>0</v>
      </c>
      <c r="J48" s="63">
        <f t="shared" si="67"/>
        <v>0</v>
      </c>
      <c r="K48" s="63">
        <f t="shared" ref="K48:M48" si="95">K37+K43</f>
        <v>0</v>
      </c>
      <c r="L48" s="63">
        <f t="shared" si="95"/>
        <v>0</v>
      </c>
      <c r="M48" s="64">
        <f t="shared" si="95"/>
        <v>0</v>
      </c>
      <c r="N48" s="63">
        <f t="shared" si="69"/>
        <v>0</v>
      </c>
      <c r="O48" s="63">
        <f t="shared" ref="O48:Q48" si="96">O37+O43</f>
        <v>0</v>
      </c>
      <c r="P48" s="63">
        <f t="shared" si="96"/>
        <v>0</v>
      </c>
      <c r="Q48" s="64">
        <f t="shared" si="96"/>
        <v>0</v>
      </c>
      <c r="R48" s="63">
        <f t="shared" si="71"/>
        <v>0</v>
      </c>
      <c r="S48" s="65">
        <f t="shared" si="72"/>
        <v>0</v>
      </c>
    </row>
    <row r="49" spans="1:19" s="6" customFormat="1" ht="15.65" customHeight="1" x14ac:dyDescent="0.3">
      <c r="A49" s="309"/>
      <c r="B49" s="13" t="s">
        <v>63</v>
      </c>
      <c r="C49" s="63">
        <f t="shared" ref="C49:E49" si="97">C38</f>
        <v>0</v>
      </c>
      <c r="D49" s="63">
        <f t="shared" si="97"/>
        <v>0</v>
      </c>
      <c r="E49" s="64">
        <f t="shared" si="97"/>
        <v>0</v>
      </c>
      <c r="F49" s="63">
        <f t="shared" si="65"/>
        <v>0</v>
      </c>
      <c r="G49" s="63">
        <f t="shared" ref="G49:I49" si="98">G38</f>
        <v>0</v>
      </c>
      <c r="H49" s="63">
        <f t="shared" si="98"/>
        <v>0</v>
      </c>
      <c r="I49" s="64">
        <f t="shared" si="98"/>
        <v>0</v>
      </c>
      <c r="J49" s="63">
        <f t="shared" si="67"/>
        <v>0</v>
      </c>
      <c r="K49" s="63">
        <f t="shared" ref="K49:M49" si="99">K38</f>
        <v>0</v>
      </c>
      <c r="L49" s="63">
        <f t="shared" si="99"/>
        <v>0</v>
      </c>
      <c r="M49" s="64">
        <f t="shared" si="99"/>
        <v>0</v>
      </c>
      <c r="N49" s="63">
        <f t="shared" si="69"/>
        <v>0</v>
      </c>
      <c r="O49" s="63">
        <f t="shared" ref="O49:Q49" si="100">O38</f>
        <v>0</v>
      </c>
      <c r="P49" s="63">
        <f t="shared" si="100"/>
        <v>0</v>
      </c>
      <c r="Q49" s="64">
        <f t="shared" si="100"/>
        <v>0</v>
      </c>
      <c r="R49" s="63">
        <f t="shared" si="71"/>
        <v>0</v>
      </c>
      <c r="S49" s="65">
        <f t="shared" si="72"/>
        <v>0</v>
      </c>
    </row>
    <row r="50" spans="1:19" s="6" customFormat="1" ht="15.65" customHeight="1" x14ac:dyDescent="0.3">
      <c r="A50" s="309"/>
      <c r="B50" s="13" t="s">
        <v>64</v>
      </c>
      <c r="C50" s="63">
        <f t="shared" ref="C50:E50" si="101">C44</f>
        <v>0</v>
      </c>
      <c r="D50" s="63">
        <f t="shared" si="101"/>
        <v>0</v>
      </c>
      <c r="E50" s="64">
        <f t="shared" si="101"/>
        <v>0</v>
      </c>
      <c r="F50" s="63">
        <f t="shared" si="65"/>
        <v>0</v>
      </c>
      <c r="G50" s="63">
        <f t="shared" ref="G50:I50" si="102">G44</f>
        <v>0</v>
      </c>
      <c r="H50" s="63">
        <f t="shared" si="102"/>
        <v>0</v>
      </c>
      <c r="I50" s="64">
        <f t="shared" si="102"/>
        <v>0</v>
      </c>
      <c r="J50" s="63">
        <f t="shared" si="67"/>
        <v>0</v>
      </c>
      <c r="K50" s="63">
        <f t="shared" ref="K50:M50" si="103">K44</f>
        <v>0</v>
      </c>
      <c r="L50" s="63">
        <f t="shared" si="103"/>
        <v>0</v>
      </c>
      <c r="M50" s="64">
        <f t="shared" si="103"/>
        <v>0</v>
      </c>
      <c r="N50" s="63">
        <f t="shared" si="69"/>
        <v>0</v>
      </c>
      <c r="O50" s="63">
        <f t="shared" ref="O50:Q50" si="104">O44</f>
        <v>0</v>
      </c>
      <c r="P50" s="63">
        <f t="shared" si="104"/>
        <v>0</v>
      </c>
      <c r="Q50" s="64">
        <f t="shared" si="104"/>
        <v>0</v>
      </c>
      <c r="R50" s="63">
        <f t="shared" si="71"/>
        <v>0</v>
      </c>
      <c r="S50" s="65">
        <f t="shared" si="72"/>
        <v>0</v>
      </c>
    </row>
    <row r="51" spans="1:19" s="6" customFormat="1" ht="15.65" customHeight="1" x14ac:dyDescent="0.3">
      <c r="A51" s="309"/>
      <c r="B51" s="13" t="s">
        <v>65</v>
      </c>
      <c r="C51" s="63">
        <f t="shared" ref="C51:E51" si="105">C42</f>
        <v>0</v>
      </c>
      <c r="D51" s="63">
        <f t="shared" si="105"/>
        <v>0</v>
      </c>
      <c r="E51" s="64">
        <f t="shared" si="105"/>
        <v>0</v>
      </c>
      <c r="F51" s="63">
        <f t="shared" si="65"/>
        <v>0</v>
      </c>
      <c r="G51" s="63">
        <f t="shared" ref="G51:I51" si="106">G42</f>
        <v>0</v>
      </c>
      <c r="H51" s="63">
        <f t="shared" si="106"/>
        <v>0</v>
      </c>
      <c r="I51" s="64">
        <f t="shared" si="106"/>
        <v>0</v>
      </c>
      <c r="J51" s="63">
        <f t="shared" si="67"/>
        <v>0</v>
      </c>
      <c r="K51" s="63">
        <f t="shared" ref="K51:M51" si="107">K42</f>
        <v>0</v>
      </c>
      <c r="L51" s="63">
        <f t="shared" si="107"/>
        <v>0</v>
      </c>
      <c r="M51" s="64">
        <f t="shared" si="107"/>
        <v>0</v>
      </c>
      <c r="N51" s="63">
        <f t="shared" si="69"/>
        <v>0</v>
      </c>
      <c r="O51" s="63">
        <f t="shared" ref="O51:Q51" si="108">O42</f>
        <v>0</v>
      </c>
      <c r="P51" s="63">
        <f t="shared" si="108"/>
        <v>0</v>
      </c>
      <c r="Q51" s="64">
        <f t="shared" si="108"/>
        <v>0</v>
      </c>
      <c r="R51" s="63">
        <f t="shared" si="71"/>
        <v>0</v>
      </c>
      <c r="S51" s="65">
        <f t="shared" si="72"/>
        <v>0</v>
      </c>
    </row>
    <row r="52" spans="1:19" s="6" customFormat="1" ht="15.65" customHeight="1" x14ac:dyDescent="0.3">
      <c r="A52" s="309"/>
      <c r="B52" s="30" t="s">
        <v>149</v>
      </c>
      <c r="C52" s="31">
        <f t="shared" ref="C52:E52" si="109">C39+C45</f>
        <v>0</v>
      </c>
      <c r="D52" s="31">
        <f t="shared" si="109"/>
        <v>0</v>
      </c>
      <c r="E52" s="32">
        <f t="shared" si="109"/>
        <v>0</v>
      </c>
      <c r="F52" s="32">
        <f t="shared" si="65"/>
        <v>0</v>
      </c>
      <c r="G52" s="31">
        <f t="shared" ref="G52:I52" si="110">G39+G45</f>
        <v>0</v>
      </c>
      <c r="H52" s="31">
        <f t="shared" si="110"/>
        <v>0</v>
      </c>
      <c r="I52" s="32">
        <f t="shared" si="110"/>
        <v>0</v>
      </c>
      <c r="J52" s="32">
        <f t="shared" si="67"/>
        <v>0</v>
      </c>
      <c r="K52" s="31">
        <f t="shared" ref="K52:M52" si="111">K39+K45</f>
        <v>0</v>
      </c>
      <c r="L52" s="31">
        <f t="shared" si="111"/>
        <v>0</v>
      </c>
      <c r="M52" s="32">
        <f t="shared" si="111"/>
        <v>0</v>
      </c>
      <c r="N52" s="32">
        <f t="shared" si="69"/>
        <v>0</v>
      </c>
      <c r="O52" s="31">
        <f t="shared" ref="O52:Q52" si="112">O39+O45</f>
        <v>0</v>
      </c>
      <c r="P52" s="31">
        <f t="shared" si="112"/>
        <v>0</v>
      </c>
      <c r="Q52" s="32">
        <f t="shared" si="112"/>
        <v>0</v>
      </c>
      <c r="R52" s="32">
        <f t="shared" si="71"/>
        <v>0</v>
      </c>
      <c r="S52" s="33">
        <f t="shared" si="72"/>
        <v>0</v>
      </c>
    </row>
    <row r="53" spans="1:19" s="6" customFormat="1" ht="15.65" customHeight="1" x14ac:dyDescent="0.3">
      <c r="A53" s="309"/>
      <c r="B53" s="34" t="s">
        <v>66</v>
      </c>
      <c r="C53" s="35">
        <f t="shared" ref="C53:E53" si="113">IF(C$7=0,0,C33/C$7*1000)</f>
        <v>0</v>
      </c>
      <c r="D53" s="35">
        <f t="shared" si="113"/>
        <v>0</v>
      </c>
      <c r="E53" s="35">
        <f t="shared" si="113"/>
        <v>0</v>
      </c>
      <c r="F53" s="36">
        <f t="shared" ref="F53" si="114">IF(SUM(C$7:E$7)=0,0,F33/SUM(C$7:E$7)*1000)</f>
        <v>0</v>
      </c>
      <c r="G53" s="35">
        <f t="shared" ref="G53:I53" si="115">IF(G$7=0,0,G33/G$7*1000)</f>
        <v>0</v>
      </c>
      <c r="H53" s="35">
        <f t="shared" si="115"/>
        <v>0</v>
      </c>
      <c r="I53" s="35">
        <f t="shared" si="115"/>
        <v>0</v>
      </c>
      <c r="J53" s="36">
        <f t="shared" ref="J53" si="116">IF(SUM(G$7:I$7)=0,0,J33/SUM(G$7:I$7)*1000)</f>
        <v>0</v>
      </c>
      <c r="K53" s="35">
        <f t="shared" ref="K53:M53" si="117">IF(K$7=0,0,K33/K$7*1000)</f>
        <v>0</v>
      </c>
      <c r="L53" s="35">
        <f t="shared" si="117"/>
        <v>0</v>
      </c>
      <c r="M53" s="35">
        <f t="shared" si="117"/>
        <v>0</v>
      </c>
      <c r="N53" s="36">
        <f t="shared" ref="N53" si="118">IF(SUM(K$7:M$7)=0,0,N33/SUM(K$7:M$7)*1000)</f>
        <v>0</v>
      </c>
      <c r="O53" s="35">
        <f t="shared" ref="O53:Q53" si="119">IF(O$7=0,0,O33/O$7*1000)</f>
        <v>0</v>
      </c>
      <c r="P53" s="35">
        <f t="shared" si="119"/>
        <v>0</v>
      </c>
      <c r="Q53" s="35">
        <f t="shared" si="119"/>
        <v>0</v>
      </c>
      <c r="R53" s="36">
        <f t="shared" ref="R53" si="120">IF(SUM(O$7:Q$7)=0,0,R33/SUM(O$7:Q$7)*1000)</f>
        <v>0</v>
      </c>
      <c r="S53" s="36">
        <f t="shared" ref="S53" si="121">IF(SUMIF($C$4:$R$4,1,$C$7:$R$7)=0,0,S33/SUMIF($C$4:$R$4,1,$C$7:$R$7)*1000)</f>
        <v>0</v>
      </c>
    </row>
    <row r="54" spans="1:19" s="6" customFormat="1" ht="15.65" customHeight="1" x14ac:dyDescent="0.3">
      <c r="A54" s="309"/>
      <c r="B54" s="34" t="s">
        <v>67</v>
      </c>
      <c r="C54" s="37">
        <f t="shared" ref="C54:S54" si="122">IF(C33=0,0,C46/C33)</f>
        <v>0</v>
      </c>
      <c r="D54" s="37">
        <f t="shared" si="122"/>
        <v>0</v>
      </c>
      <c r="E54" s="37">
        <f t="shared" si="122"/>
        <v>0</v>
      </c>
      <c r="F54" s="37">
        <f t="shared" si="122"/>
        <v>0</v>
      </c>
      <c r="G54" s="37">
        <f t="shared" si="122"/>
        <v>0</v>
      </c>
      <c r="H54" s="37">
        <f t="shared" si="122"/>
        <v>0</v>
      </c>
      <c r="I54" s="37">
        <f t="shared" si="122"/>
        <v>0</v>
      </c>
      <c r="J54" s="37">
        <f t="shared" si="122"/>
        <v>0</v>
      </c>
      <c r="K54" s="37">
        <f t="shared" si="122"/>
        <v>0</v>
      </c>
      <c r="L54" s="37">
        <f t="shared" si="122"/>
        <v>0</v>
      </c>
      <c r="M54" s="37">
        <f t="shared" si="122"/>
        <v>0</v>
      </c>
      <c r="N54" s="37">
        <f t="shared" si="122"/>
        <v>0</v>
      </c>
      <c r="O54" s="37">
        <f t="shared" si="122"/>
        <v>0</v>
      </c>
      <c r="P54" s="37">
        <f t="shared" si="122"/>
        <v>0</v>
      </c>
      <c r="Q54" s="37">
        <f t="shared" si="122"/>
        <v>0</v>
      </c>
      <c r="R54" s="37">
        <f t="shared" si="122"/>
        <v>0</v>
      </c>
      <c r="S54" s="37">
        <f t="shared" si="122"/>
        <v>0</v>
      </c>
    </row>
    <row r="55" spans="1:19" s="6" customFormat="1" ht="15.65" customHeight="1" x14ac:dyDescent="0.3">
      <c r="A55" s="309"/>
      <c r="B55" s="34" t="s">
        <v>68</v>
      </c>
      <c r="C55" s="36">
        <f t="shared" ref="C55:E55" si="123">IF(C$7=0,0,C46/C$7*1000)</f>
        <v>0</v>
      </c>
      <c r="D55" s="36">
        <f t="shared" si="123"/>
        <v>0</v>
      </c>
      <c r="E55" s="36">
        <f t="shared" si="123"/>
        <v>0</v>
      </c>
      <c r="F55" s="36">
        <f t="shared" ref="F55" si="124">IF(SUM(C$7:E$7)=0,0,F46/SUM(C$7:E$7)*1000)</f>
        <v>0</v>
      </c>
      <c r="G55" s="36">
        <f t="shared" ref="G55:I55" si="125">IF(G$7=0,0,G46/G$7*1000)</f>
        <v>0</v>
      </c>
      <c r="H55" s="36">
        <f t="shared" si="125"/>
        <v>0</v>
      </c>
      <c r="I55" s="36">
        <f t="shared" si="125"/>
        <v>0</v>
      </c>
      <c r="J55" s="36">
        <f t="shared" ref="J55" si="126">IF(SUM(G$7:I$7)=0,0,J46/SUM(G$7:I$7)*1000)</f>
        <v>0</v>
      </c>
      <c r="K55" s="36">
        <f t="shared" ref="K55:M55" si="127">IF(K$7=0,0,K46/K$7*1000)</f>
        <v>0</v>
      </c>
      <c r="L55" s="36">
        <f t="shared" si="127"/>
        <v>0</v>
      </c>
      <c r="M55" s="36">
        <f t="shared" si="127"/>
        <v>0</v>
      </c>
      <c r="N55" s="36">
        <f t="shared" ref="N55" si="128">IF(SUM(K$7:M$7)=0,0,N46/SUM(K$7:M$7)*1000)</f>
        <v>0</v>
      </c>
      <c r="O55" s="36">
        <f t="shared" ref="O55:Q55" si="129">IF(O$7=0,0,O46/O$7*1000)</f>
        <v>0</v>
      </c>
      <c r="P55" s="36">
        <f t="shared" si="129"/>
        <v>0</v>
      </c>
      <c r="Q55" s="36">
        <f t="shared" si="129"/>
        <v>0</v>
      </c>
      <c r="R55" s="36">
        <f t="shared" ref="R55" si="130">IF(SUM(O$7:Q$7)=0,0,R46/SUM(O$7:Q$7)*1000)</f>
        <v>0</v>
      </c>
      <c r="S55" s="36">
        <f t="shared" ref="S55" si="131">IF(SUMIF($C$4:$R$4,1,$C$7:$R$7)=0,0,S46/SUMIF($C$4:$R$4,1,$C$7:$R$7)*1000)</f>
        <v>0</v>
      </c>
    </row>
    <row r="56" spans="1:19" s="6" customFormat="1" ht="15.65" customHeight="1" x14ac:dyDescent="0.3">
      <c r="A56" s="309"/>
      <c r="B56" s="34" t="s">
        <v>69</v>
      </c>
      <c r="C56" s="37">
        <f t="shared" ref="C56" si="132">IF(C33=0,0,SUM(C47:C51)/C33)</f>
        <v>0</v>
      </c>
      <c r="D56" s="37">
        <f t="shared" ref="D56:S81" si="133">IF(D33=0,0,SUM(D47:D51)/D33)</f>
        <v>0</v>
      </c>
      <c r="E56" s="37">
        <f t="shared" si="133"/>
        <v>0</v>
      </c>
      <c r="F56" s="37">
        <f t="shared" si="133"/>
        <v>0</v>
      </c>
      <c r="G56" s="37">
        <f t="shared" si="133"/>
        <v>0</v>
      </c>
      <c r="H56" s="37">
        <f t="shared" si="133"/>
        <v>0</v>
      </c>
      <c r="I56" s="37">
        <f t="shared" si="133"/>
        <v>0</v>
      </c>
      <c r="J56" s="37">
        <f t="shared" si="133"/>
        <v>0</v>
      </c>
      <c r="K56" s="37">
        <f t="shared" si="133"/>
        <v>0</v>
      </c>
      <c r="L56" s="37">
        <f t="shared" si="133"/>
        <v>0</v>
      </c>
      <c r="M56" s="37">
        <f t="shared" si="133"/>
        <v>0</v>
      </c>
      <c r="N56" s="37">
        <f t="shared" si="133"/>
        <v>0</v>
      </c>
      <c r="O56" s="37">
        <f t="shared" si="133"/>
        <v>0</v>
      </c>
      <c r="P56" s="37">
        <f t="shared" si="133"/>
        <v>0</v>
      </c>
      <c r="Q56" s="37">
        <f t="shared" si="133"/>
        <v>0</v>
      </c>
      <c r="R56" s="37">
        <f t="shared" si="133"/>
        <v>0</v>
      </c>
      <c r="S56" s="37">
        <f t="shared" si="133"/>
        <v>0</v>
      </c>
    </row>
    <row r="57" spans="1:19" s="6" customFormat="1" ht="15.65" customHeight="1" thickBot="1" x14ac:dyDescent="0.35">
      <c r="A57" s="310"/>
      <c r="B57" s="38" t="s">
        <v>70</v>
      </c>
      <c r="C57" s="39">
        <f t="shared" ref="C57" si="134">IF(C$7=0,0,SUM(C47:C51)/C$7*1000)</f>
        <v>0</v>
      </c>
      <c r="D57" s="39">
        <f t="shared" ref="D57:E57" si="135">IF(D$7=0,0,SUM(D47:D51)/D$7*1000)</f>
        <v>0</v>
      </c>
      <c r="E57" s="39">
        <f t="shared" si="135"/>
        <v>0</v>
      </c>
      <c r="F57" s="39">
        <f t="shared" ref="F57" si="136">IF(SUM(C$7:E$7)=0,0,SUM(F47:F51)/SUM(C$7:E$7)*1000)</f>
        <v>0</v>
      </c>
      <c r="G57" s="39">
        <f t="shared" ref="G57:I57" si="137">IF(G$7=0,0,SUM(G47:G51)/G$7*1000)</f>
        <v>0</v>
      </c>
      <c r="H57" s="39">
        <f t="shared" si="137"/>
        <v>0</v>
      </c>
      <c r="I57" s="39">
        <f t="shared" si="137"/>
        <v>0</v>
      </c>
      <c r="J57" s="39">
        <f t="shared" ref="J57" si="138">IF(SUM(G$7:I$7)=0,0,SUM(J47:J51)/SUM(G$7:I$7)*1000)</f>
        <v>0</v>
      </c>
      <c r="K57" s="39">
        <f t="shared" ref="K57:M57" si="139">IF(K$7=0,0,SUM(K47:K51)/K$7*1000)</f>
        <v>0</v>
      </c>
      <c r="L57" s="39">
        <f t="shared" si="139"/>
        <v>0</v>
      </c>
      <c r="M57" s="39">
        <f t="shared" si="139"/>
        <v>0</v>
      </c>
      <c r="N57" s="39">
        <f t="shared" ref="N57" si="140">IF(SUM(K$7:M$7)=0,0,SUM(N47:N51)/SUM(K$7:M$7)*1000)</f>
        <v>0</v>
      </c>
      <c r="O57" s="39">
        <f t="shared" ref="O57:Q57" si="141">IF(O$7=0,0,SUM(O47:O51)/O$7*1000)</f>
        <v>0</v>
      </c>
      <c r="P57" s="39">
        <f t="shared" si="141"/>
        <v>0</v>
      </c>
      <c r="Q57" s="39">
        <f t="shared" si="141"/>
        <v>0</v>
      </c>
      <c r="R57" s="39">
        <f t="shared" ref="R57" si="142">IF(SUM(O$7:Q$7)=0,0,SUM(R47:R51)/SUM(O$7:Q$7)*1000)</f>
        <v>0</v>
      </c>
      <c r="S57" s="39">
        <f t="shared" ref="S57" si="143">IF(SUMIF($C$4:$R$4,1,$C$7:$R$7)=0,0,SUM(S47:S51)/SUMIF($C$4:$R$4,1,$C$7:$R$7)*1000)</f>
        <v>0</v>
      </c>
    </row>
    <row r="58" spans="1:19" s="6" customFormat="1" ht="15.65" customHeight="1" x14ac:dyDescent="0.3">
      <c r="A58" s="311" t="s">
        <v>6</v>
      </c>
      <c r="B58" s="17" t="s">
        <v>54</v>
      </c>
      <c r="C58" s="54">
        <f t="shared" ref="C58:E58" si="144">C59+C65</f>
        <v>0</v>
      </c>
      <c r="D58" s="54">
        <f t="shared" si="144"/>
        <v>0</v>
      </c>
      <c r="E58" s="54">
        <f t="shared" si="144"/>
        <v>0</v>
      </c>
      <c r="F58" s="54">
        <f t="shared" ref="F58:F77" si="145">SUM(C58:E58)</f>
        <v>0</v>
      </c>
      <c r="G58" s="54">
        <f t="shared" ref="G58:I58" si="146">G59+G65</f>
        <v>0</v>
      </c>
      <c r="H58" s="54">
        <f t="shared" si="146"/>
        <v>0</v>
      </c>
      <c r="I58" s="54">
        <f t="shared" si="146"/>
        <v>0</v>
      </c>
      <c r="J58" s="54">
        <f t="shared" ref="J58:J77" si="147">SUM(G58:I58)</f>
        <v>0</v>
      </c>
      <c r="K58" s="54">
        <f t="shared" ref="K58:M58" si="148">K59+K65</f>
        <v>0</v>
      </c>
      <c r="L58" s="54">
        <f t="shared" si="148"/>
        <v>0</v>
      </c>
      <c r="M58" s="54">
        <f t="shared" si="148"/>
        <v>0</v>
      </c>
      <c r="N58" s="54">
        <f t="shared" ref="N58:N77" si="149">SUM(K58:M58)</f>
        <v>0</v>
      </c>
      <c r="O58" s="54">
        <f t="shared" ref="O58:Q58" si="150">O59+O65</f>
        <v>0</v>
      </c>
      <c r="P58" s="54">
        <f t="shared" si="150"/>
        <v>0</v>
      </c>
      <c r="Q58" s="54">
        <f t="shared" si="150"/>
        <v>0</v>
      </c>
      <c r="R58" s="54">
        <f t="shared" ref="R58:R77" si="151">SUM(O58:Q58)</f>
        <v>0</v>
      </c>
      <c r="S58" s="56">
        <f t="shared" ref="S58" si="152">SUMIF($C$4:$R$4,1,$C58:$R58)</f>
        <v>0</v>
      </c>
    </row>
    <row r="59" spans="1:19" s="6" customFormat="1" ht="15.65" customHeight="1" x14ac:dyDescent="0.3">
      <c r="A59" s="309"/>
      <c r="B59" s="19" t="s">
        <v>55</v>
      </c>
      <c r="C59" s="55">
        <f t="shared" ref="C59:E59" si="153">SUM(C60:C64)</f>
        <v>0</v>
      </c>
      <c r="D59" s="55">
        <f t="shared" si="153"/>
        <v>0</v>
      </c>
      <c r="E59" s="55">
        <f t="shared" si="153"/>
        <v>0</v>
      </c>
      <c r="F59" s="53">
        <f t="shared" si="145"/>
        <v>0</v>
      </c>
      <c r="G59" s="55">
        <f t="shared" ref="G59:I59" si="154">SUM(G60:G64)</f>
        <v>0</v>
      </c>
      <c r="H59" s="55">
        <f t="shared" si="154"/>
        <v>0</v>
      </c>
      <c r="I59" s="55">
        <f t="shared" si="154"/>
        <v>0</v>
      </c>
      <c r="J59" s="53">
        <f t="shared" si="147"/>
        <v>0</v>
      </c>
      <c r="K59" s="55">
        <f t="shared" ref="K59:M59" si="155">SUM(K60:K64)</f>
        <v>0</v>
      </c>
      <c r="L59" s="55">
        <f t="shared" si="155"/>
        <v>0</v>
      </c>
      <c r="M59" s="55">
        <f t="shared" si="155"/>
        <v>0</v>
      </c>
      <c r="N59" s="53">
        <f t="shared" si="149"/>
        <v>0</v>
      </c>
      <c r="O59" s="55">
        <f t="shared" ref="O59:Q59" si="156">SUM(O60:O64)</f>
        <v>0</v>
      </c>
      <c r="P59" s="55">
        <f t="shared" si="156"/>
        <v>0</v>
      </c>
      <c r="Q59" s="55">
        <f t="shared" si="156"/>
        <v>0</v>
      </c>
      <c r="R59" s="53">
        <f t="shared" si="151"/>
        <v>0</v>
      </c>
      <c r="S59" s="57">
        <f t="shared" si="72"/>
        <v>0</v>
      </c>
    </row>
    <row r="60" spans="1:19" s="6" customFormat="1" ht="15.65" customHeight="1" x14ac:dyDescent="0.3">
      <c r="A60" s="309"/>
      <c r="B60" s="21" t="s">
        <v>56</v>
      </c>
      <c r="C60" s="49"/>
      <c r="D60" s="49"/>
      <c r="E60" s="49"/>
      <c r="F60" s="52">
        <f t="shared" si="145"/>
        <v>0</v>
      </c>
      <c r="G60" s="49"/>
      <c r="H60" s="49"/>
      <c r="I60" s="49"/>
      <c r="J60" s="52">
        <f t="shared" si="147"/>
        <v>0</v>
      </c>
      <c r="K60" s="49"/>
      <c r="L60" s="49"/>
      <c r="M60" s="49"/>
      <c r="N60" s="52">
        <f t="shared" si="149"/>
        <v>0</v>
      </c>
      <c r="O60" s="49"/>
      <c r="P60" s="49"/>
      <c r="Q60" s="49"/>
      <c r="R60" s="52">
        <f t="shared" si="151"/>
        <v>0</v>
      </c>
      <c r="S60" s="58">
        <f t="shared" si="72"/>
        <v>0</v>
      </c>
    </row>
    <row r="61" spans="1:19" s="6" customFormat="1" ht="15.65" customHeight="1" x14ac:dyDescent="0.3">
      <c r="A61" s="309"/>
      <c r="B61" s="22" t="s">
        <v>57</v>
      </c>
      <c r="C61" s="50"/>
      <c r="D61" s="50"/>
      <c r="E61" s="50"/>
      <c r="F61" s="53">
        <f t="shared" si="145"/>
        <v>0</v>
      </c>
      <c r="G61" s="50"/>
      <c r="H61" s="50"/>
      <c r="I61" s="50"/>
      <c r="J61" s="53">
        <f t="shared" si="147"/>
        <v>0</v>
      </c>
      <c r="K61" s="50"/>
      <c r="L61" s="50"/>
      <c r="M61" s="50"/>
      <c r="N61" s="53">
        <f t="shared" si="149"/>
        <v>0</v>
      </c>
      <c r="O61" s="50"/>
      <c r="P61" s="50"/>
      <c r="Q61" s="50"/>
      <c r="R61" s="53">
        <f t="shared" si="151"/>
        <v>0</v>
      </c>
      <c r="S61" s="59">
        <f t="shared" si="72"/>
        <v>0</v>
      </c>
    </row>
    <row r="62" spans="1:19" s="6" customFormat="1" ht="15.65" customHeight="1" x14ac:dyDescent="0.3">
      <c r="A62" s="309"/>
      <c r="B62" s="22" t="s">
        <v>58</v>
      </c>
      <c r="C62" s="50"/>
      <c r="D62" s="50"/>
      <c r="E62" s="50"/>
      <c r="F62" s="53">
        <f t="shared" si="145"/>
        <v>0</v>
      </c>
      <c r="G62" s="50"/>
      <c r="H62" s="50"/>
      <c r="I62" s="50"/>
      <c r="J62" s="53">
        <f t="shared" si="147"/>
        <v>0</v>
      </c>
      <c r="K62" s="50"/>
      <c r="L62" s="50"/>
      <c r="M62" s="50"/>
      <c r="N62" s="53">
        <f t="shared" si="149"/>
        <v>0</v>
      </c>
      <c r="O62" s="50"/>
      <c r="P62" s="50"/>
      <c r="Q62" s="50"/>
      <c r="R62" s="53">
        <f t="shared" si="151"/>
        <v>0</v>
      </c>
      <c r="S62" s="59">
        <f t="shared" si="72"/>
        <v>0</v>
      </c>
    </row>
    <row r="63" spans="1:19" s="6" customFormat="1" ht="15.65" customHeight="1" x14ac:dyDescent="0.3">
      <c r="A63" s="309"/>
      <c r="B63" s="22" t="s">
        <v>59</v>
      </c>
      <c r="C63" s="50"/>
      <c r="D63" s="50"/>
      <c r="E63" s="50"/>
      <c r="F63" s="53">
        <f t="shared" si="145"/>
        <v>0</v>
      </c>
      <c r="G63" s="50"/>
      <c r="H63" s="50"/>
      <c r="I63" s="50"/>
      <c r="J63" s="53">
        <f t="shared" si="147"/>
        <v>0</v>
      </c>
      <c r="K63" s="50"/>
      <c r="L63" s="50"/>
      <c r="M63" s="50"/>
      <c r="N63" s="53">
        <f t="shared" si="149"/>
        <v>0</v>
      </c>
      <c r="O63" s="50"/>
      <c r="P63" s="50"/>
      <c r="Q63" s="50"/>
      <c r="R63" s="53">
        <f t="shared" si="151"/>
        <v>0</v>
      </c>
      <c r="S63" s="59">
        <f t="shared" si="72"/>
        <v>0</v>
      </c>
    </row>
    <row r="64" spans="1:19" s="6" customFormat="1" ht="15.65" customHeight="1" x14ac:dyDescent="0.3">
      <c r="A64" s="309"/>
      <c r="B64" s="23" t="s">
        <v>148</v>
      </c>
      <c r="C64" s="51"/>
      <c r="D64" s="51"/>
      <c r="E64" s="51"/>
      <c r="F64" s="54">
        <f t="shared" si="145"/>
        <v>0</v>
      </c>
      <c r="G64" s="51"/>
      <c r="H64" s="51"/>
      <c r="I64" s="51"/>
      <c r="J64" s="54">
        <f t="shared" si="147"/>
        <v>0</v>
      </c>
      <c r="K64" s="51"/>
      <c r="L64" s="51"/>
      <c r="M64" s="51"/>
      <c r="N64" s="54">
        <f t="shared" si="149"/>
        <v>0</v>
      </c>
      <c r="O64" s="51"/>
      <c r="P64" s="51"/>
      <c r="Q64" s="51"/>
      <c r="R64" s="54">
        <f t="shared" si="151"/>
        <v>0</v>
      </c>
      <c r="S64" s="83">
        <f t="shared" si="72"/>
        <v>0</v>
      </c>
    </row>
    <row r="65" spans="1:19" s="6" customFormat="1" ht="15.65" customHeight="1" x14ac:dyDescent="0.3">
      <c r="A65" s="309"/>
      <c r="B65" s="19" t="s">
        <v>60</v>
      </c>
      <c r="C65" s="55">
        <f t="shared" ref="C65" si="157">SUM(C66:C70)</f>
        <v>0</v>
      </c>
      <c r="D65" s="55">
        <f t="shared" ref="D65:E65" si="158">SUM(D66:D70)</f>
        <v>0</v>
      </c>
      <c r="E65" s="55">
        <f t="shared" si="158"/>
        <v>0</v>
      </c>
      <c r="F65" s="53">
        <f t="shared" si="145"/>
        <v>0</v>
      </c>
      <c r="G65" s="55">
        <f t="shared" ref="G65" si="159">SUM(G66:G70)</f>
        <v>0</v>
      </c>
      <c r="H65" s="55">
        <f t="shared" ref="H65:I65" si="160">SUM(H66:H70)</f>
        <v>0</v>
      </c>
      <c r="I65" s="55">
        <f t="shared" si="160"/>
        <v>0</v>
      </c>
      <c r="J65" s="53">
        <f t="shared" si="147"/>
        <v>0</v>
      </c>
      <c r="K65" s="55">
        <f t="shared" ref="K65" si="161">SUM(K66:K70)</f>
        <v>0</v>
      </c>
      <c r="L65" s="55">
        <f t="shared" ref="L65:M65" si="162">SUM(L66:L70)</f>
        <v>0</v>
      </c>
      <c r="M65" s="55">
        <f t="shared" si="162"/>
        <v>0</v>
      </c>
      <c r="N65" s="53">
        <f t="shared" si="149"/>
        <v>0</v>
      </c>
      <c r="O65" s="55">
        <f t="shared" ref="O65" si="163">SUM(O66:O70)</f>
        <v>0</v>
      </c>
      <c r="P65" s="55">
        <f t="shared" ref="P65:Q65" si="164">SUM(P66:P70)</f>
        <v>0</v>
      </c>
      <c r="Q65" s="55">
        <f t="shared" si="164"/>
        <v>0</v>
      </c>
      <c r="R65" s="53">
        <f t="shared" si="151"/>
        <v>0</v>
      </c>
      <c r="S65" s="57">
        <f t="shared" si="72"/>
        <v>0</v>
      </c>
    </row>
    <row r="66" spans="1:19" s="6" customFormat="1" ht="15.65" customHeight="1" x14ac:dyDescent="0.3">
      <c r="A66" s="309"/>
      <c r="B66" s="24" t="s">
        <v>56</v>
      </c>
      <c r="C66" s="49"/>
      <c r="D66" s="49"/>
      <c r="E66" s="49"/>
      <c r="F66" s="52">
        <f t="shared" si="145"/>
        <v>0</v>
      </c>
      <c r="G66" s="49"/>
      <c r="H66" s="49"/>
      <c r="I66" s="49"/>
      <c r="J66" s="52">
        <f t="shared" si="147"/>
        <v>0</v>
      </c>
      <c r="K66" s="49"/>
      <c r="L66" s="49"/>
      <c r="M66" s="49"/>
      <c r="N66" s="52">
        <f t="shared" si="149"/>
        <v>0</v>
      </c>
      <c r="O66" s="49"/>
      <c r="P66" s="49"/>
      <c r="Q66" s="49"/>
      <c r="R66" s="52">
        <f t="shared" si="151"/>
        <v>0</v>
      </c>
      <c r="S66" s="58">
        <f t="shared" si="72"/>
        <v>0</v>
      </c>
    </row>
    <row r="67" spans="1:19" s="6" customFormat="1" ht="15.65" customHeight="1" x14ac:dyDescent="0.3">
      <c r="A67" s="309"/>
      <c r="B67" s="25" t="s">
        <v>61</v>
      </c>
      <c r="C67" s="50"/>
      <c r="D67" s="50"/>
      <c r="E67" s="50"/>
      <c r="F67" s="53">
        <f t="shared" si="145"/>
        <v>0</v>
      </c>
      <c r="G67" s="50"/>
      <c r="H67" s="50"/>
      <c r="I67" s="50"/>
      <c r="J67" s="53">
        <f t="shared" si="147"/>
        <v>0</v>
      </c>
      <c r="K67" s="50"/>
      <c r="L67" s="50"/>
      <c r="M67" s="50"/>
      <c r="N67" s="53">
        <f t="shared" si="149"/>
        <v>0</v>
      </c>
      <c r="O67" s="50"/>
      <c r="P67" s="50"/>
      <c r="Q67" s="50"/>
      <c r="R67" s="53">
        <f t="shared" si="151"/>
        <v>0</v>
      </c>
      <c r="S67" s="59">
        <f t="shared" si="72"/>
        <v>0</v>
      </c>
    </row>
    <row r="68" spans="1:19" s="6" customFormat="1" ht="15.65" customHeight="1" x14ac:dyDescent="0.3">
      <c r="A68" s="309"/>
      <c r="B68" s="25" t="s">
        <v>58</v>
      </c>
      <c r="C68" s="50"/>
      <c r="D68" s="50"/>
      <c r="E68" s="50"/>
      <c r="F68" s="53">
        <f t="shared" si="145"/>
        <v>0</v>
      </c>
      <c r="G68" s="50"/>
      <c r="H68" s="50"/>
      <c r="I68" s="50"/>
      <c r="J68" s="53">
        <f t="shared" si="147"/>
        <v>0</v>
      </c>
      <c r="K68" s="50"/>
      <c r="L68" s="50"/>
      <c r="M68" s="50"/>
      <c r="N68" s="53">
        <f t="shared" si="149"/>
        <v>0</v>
      </c>
      <c r="O68" s="50"/>
      <c r="P68" s="50"/>
      <c r="Q68" s="50"/>
      <c r="R68" s="53">
        <f t="shared" si="151"/>
        <v>0</v>
      </c>
      <c r="S68" s="59">
        <f t="shared" si="72"/>
        <v>0</v>
      </c>
    </row>
    <row r="69" spans="1:19" s="6" customFormat="1" ht="15.65" customHeight="1" x14ac:dyDescent="0.3">
      <c r="A69" s="309"/>
      <c r="B69" s="25" t="s">
        <v>62</v>
      </c>
      <c r="C69" s="50"/>
      <c r="D69" s="50"/>
      <c r="E69" s="50"/>
      <c r="F69" s="53">
        <f t="shared" si="145"/>
        <v>0</v>
      </c>
      <c r="G69" s="50"/>
      <c r="H69" s="50"/>
      <c r="I69" s="50"/>
      <c r="J69" s="53">
        <f t="shared" si="147"/>
        <v>0</v>
      </c>
      <c r="K69" s="50"/>
      <c r="L69" s="50"/>
      <c r="M69" s="50"/>
      <c r="N69" s="53">
        <f t="shared" si="149"/>
        <v>0</v>
      </c>
      <c r="O69" s="50"/>
      <c r="P69" s="50"/>
      <c r="Q69" s="50"/>
      <c r="R69" s="53">
        <f t="shared" si="151"/>
        <v>0</v>
      </c>
      <c r="S69" s="59">
        <f t="shared" si="72"/>
        <v>0</v>
      </c>
    </row>
    <row r="70" spans="1:19" s="6" customFormat="1" ht="15.65" customHeight="1" x14ac:dyDescent="0.3">
      <c r="A70" s="309"/>
      <c r="B70" s="23" t="s">
        <v>148</v>
      </c>
      <c r="C70" s="51"/>
      <c r="D70" s="51"/>
      <c r="E70" s="51"/>
      <c r="F70" s="54">
        <f t="shared" si="145"/>
        <v>0</v>
      </c>
      <c r="G70" s="51"/>
      <c r="H70" s="51"/>
      <c r="I70" s="51"/>
      <c r="J70" s="54">
        <f t="shared" si="147"/>
        <v>0</v>
      </c>
      <c r="K70" s="51"/>
      <c r="L70" s="51"/>
      <c r="M70" s="51"/>
      <c r="N70" s="54">
        <f t="shared" si="149"/>
        <v>0</v>
      </c>
      <c r="O70" s="51"/>
      <c r="P70" s="51"/>
      <c r="Q70" s="51"/>
      <c r="R70" s="54">
        <f t="shared" si="151"/>
        <v>0</v>
      </c>
      <c r="S70" s="83">
        <f t="shared" si="72"/>
        <v>0</v>
      </c>
    </row>
    <row r="71" spans="1:19" s="6" customFormat="1" ht="15.65" customHeight="1" x14ac:dyDescent="0.3">
      <c r="A71" s="309"/>
      <c r="B71" s="13" t="s">
        <v>43</v>
      </c>
      <c r="C71" s="60">
        <f t="shared" ref="C71:E71" si="165">C60+C66</f>
        <v>0</v>
      </c>
      <c r="D71" s="60">
        <f t="shared" si="165"/>
        <v>0</v>
      </c>
      <c r="E71" s="61">
        <f t="shared" si="165"/>
        <v>0</v>
      </c>
      <c r="F71" s="60">
        <f t="shared" si="145"/>
        <v>0</v>
      </c>
      <c r="G71" s="60">
        <f t="shared" ref="G71:I71" si="166">G60+G66</f>
        <v>0</v>
      </c>
      <c r="H71" s="60">
        <f t="shared" si="166"/>
        <v>0</v>
      </c>
      <c r="I71" s="61">
        <f t="shared" si="166"/>
        <v>0</v>
      </c>
      <c r="J71" s="60">
        <f t="shared" si="147"/>
        <v>0</v>
      </c>
      <c r="K71" s="60">
        <f t="shared" ref="K71:M71" si="167">K60+K66</f>
        <v>0</v>
      </c>
      <c r="L71" s="60">
        <f t="shared" si="167"/>
        <v>0</v>
      </c>
      <c r="M71" s="61">
        <f t="shared" si="167"/>
        <v>0</v>
      </c>
      <c r="N71" s="60">
        <f t="shared" si="149"/>
        <v>0</v>
      </c>
      <c r="O71" s="60">
        <f t="shared" ref="O71:Q71" si="168">O60+O66</f>
        <v>0</v>
      </c>
      <c r="P71" s="60">
        <f t="shared" si="168"/>
        <v>0</v>
      </c>
      <c r="Q71" s="61">
        <f t="shared" si="168"/>
        <v>0</v>
      </c>
      <c r="R71" s="60">
        <f t="shared" si="151"/>
        <v>0</v>
      </c>
      <c r="S71" s="62">
        <f t="shared" si="72"/>
        <v>0</v>
      </c>
    </row>
    <row r="72" spans="1:19" s="6" customFormat="1" ht="15.65" customHeight="1" x14ac:dyDescent="0.3">
      <c r="A72" s="309"/>
      <c r="B72" s="13" t="s">
        <v>44</v>
      </c>
      <c r="C72" s="63">
        <f t="shared" ref="C72:E72" si="169">C61</f>
        <v>0</v>
      </c>
      <c r="D72" s="63">
        <f t="shared" si="169"/>
        <v>0</v>
      </c>
      <c r="E72" s="64">
        <f t="shared" si="169"/>
        <v>0</v>
      </c>
      <c r="F72" s="63">
        <f t="shared" si="145"/>
        <v>0</v>
      </c>
      <c r="G72" s="63">
        <f t="shared" ref="G72:I72" si="170">G61</f>
        <v>0</v>
      </c>
      <c r="H72" s="63">
        <f t="shared" si="170"/>
        <v>0</v>
      </c>
      <c r="I72" s="64">
        <f t="shared" si="170"/>
        <v>0</v>
      </c>
      <c r="J72" s="63">
        <f t="shared" si="147"/>
        <v>0</v>
      </c>
      <c r="K72" s="63">
        <f t="shared" ref="K72:M72" si="171">K61</f>
        <v>0</v>
      </c>
      <c r="L72" s="63">
        <f t="shared" si="171"/>
        <v>0</v>
      </c>
      <c r="M72" s="64">
        <f t="shared" si="171"/>
        <v>0</v>
      </c>
      <c r="N72" s="63">
        <f t="shared" si="149"/>
        <v>0</v>
      </c>
      <c r="O72" s="63">
        <f t="shared" ref="O72:Q72" si="172">O61</f>
        <v>0</v>
      </c>
      <c r="P72" s="63">
        <f t="shared" si="172"/>
        <v>0</v>
      </c>
      <c r="Q72" s="64">
        <f t="shared" si="172"/>
        <v>0</v>
      </c>
      <c r="R72" s="63">
        <f t="shared" si="151"/>
        <v>0</v>
      </c>
      <c r="S72" s="65">
        <f t="shared" si="72"/>
        <v>0</v>
      </c>
    </row>
    <row r="73" spans="1:19" s="6" customFormat="1" ht="15.65" customHeight="1" x14ac:dyDescent="0.3">
      <c r="A73" s="309"/>
      <c r="B73" s="13" t="s">
        <v>45</v>
      </c>
      <c r="C73" s="63">
        <f t="shared" ref="C73:E73" si="173">C62+C68</f>
        <v>0</v>
      </c>
      <c r="D73" s="63">
        <f t="shared" si="173"/>
        <v>0</v>
      </c>
      <c r="E73" s="64">
        <f t="shared" si="173"/>
        <v>0</v>
      </c>
      <c r="F73" s="63">
        <f t="shared" si="145"/>
        <v>0</v>
      </c>
      <c r="G73" s="63">
        <f t="shared" ref="G73:I73" si="174">G62+G68</f>
        <v>0</v>
      </c>
      <c r="H73" s="63">
        <f t="shared" si="174"/>
        <v>0</v>
      </c>
      <c r="I73" s="64">
        <f t="shared" si="174"/>
        <v>0</v>
      </c>
      <c r="J73" s="63">
        <f t="shared" si="147"/>
        <v>0</v>
      </c>
      <c r="K73" s="63">
        <f t="shared" ref="K73:M73" si="175">K62+K68</f>
        <v>0</v>
      </c>
      <c r="L73" s="63">
        <f t="shared" si="175"/>
        <v>0</v>
      </c>
      <c r="M73" s="64">
        <f t="shared" si="175"/>
        <v>0</v>
      </c>
      <c r="N73" s="63">
        <f t="shared" si="149"/>
        <v>0</v>
      </c>
      <c r="O73" s="63">
        <f t="shared" ref="O73:Q73" si="176">O62+O68</f>
        <v>0</v>
      </c>
      <c r="P73" s="63">
        <f t="shared" si="176"/>
        <v>0</v>
      </c>
      <c r="Q73" s="64">
        <f t="shared" si="176"/>
        <v>0</v>
      </c>
      <c r="R73" s="63">
        <f t="shared" si="151"/>
        <v>0</v>
      </c>
      <c r="S73" s="65">
        <f t="shared" si="72"/>
        <v>0</v>
      </c>
    </row>
    <row r="74" spans="1:19" s="6" customFormat="1" ht="15.65" customHeight="1" x14ac:dyDescent="0.3">
      <c r="A74" s="309"/>
      <c r="B74" s="13" t="s">
        <v>63</v>
      </c>
      <c r="C74" s="63">
        <f t="shared" ref="C74:E74" si="177">C63</f>
        <v>0</v>
      </c>
      <c r="D74" s="63">
        <f t="shared" si="177"/>
        <v>0</v>
      </c>
      <c r="E74" s="64">
        <f t="shared" si="177"/>
        <v>0</v>
      </c>
      <c r="F74" s="63">
        <f t="shared" si="145"/>
        <v>0</v>
      </c>
      <c r="G74" s="63">
        <f t="shared" ref="G74:I74" si="178">G63</f>
        <v>0</v>
      </c>
      <c r="H74" s="63">
        <f t="shared" si="178"/>
        <v>0</v>
      </c>
      <c r="I74" s="64">
        <f t="shared" si="178"/>
        <v>0</v>
      </c>
      <c r="J74" s="63">
        <f t="shared" si="147"/>
        <v>0</v>
      </c>
      <c r="K74" s="63">
        <f t="shared" ref="K74:M74" si="179">K63</f>
        <v>0</v>
      </c>
      <c r="L74" s="63">
        <f t="shared" si="179"/>
        <v>0</v>
      </c>
      <c r="M74" s="64">
        <f t="shared" si="179"/>
        <v>0</v>
      </c>
      <c r="N74" s="63">
        <f t="shared" si="149"/>
        <v>0</v>
      </c>
      <c r="O74" s="63">
        <f t="shared" ref="O74:Q74" si="180">O63</f>
        <v>0</v>
      </c>
      <c r="P74" s="63">
        <f t="shared" si="180"/>
        <v>0</v>
      </c>
      <c r="Q74" s="64">
        <f t="shared" si="180"/>
        <v>0</v>
      </c>
      <c r="R74" s="63">
        <f t="shared" si="151"/>
        <v>0</v>
      </c>
      <c r="S74" s="65">
        <f t="shared" si="72"/>
        <v>0</v>
      </c>
    </row>
    <row r="75" spans="1:19" s="6" customFormat="1" ht="15.65" customHeight="1" x14ac:dyDescent="0.3">
      <c r="A75" s="309"/>
      <c r="B75" s="13" t="s">
        <v>64</v>
      </c>
      <c r="C75" s="63">
        <f t="shared" ref="C75:E75" si="181">C69</f>
        <v>0</v>
      </c>
      <c r="D75" s="63">
        <f t="shared" si="181"/>
        <v>0</v>
      </c>
      <c r="E75" s="64">
        <f t="shared" si="181"/>
        <v>0</v>
      </c>
      <c r="F75" s="63">
        <f t="shared" si="145"/>
        <v>0</v>
      </c>
      <c r="G75" s="63">
        <f t="shared" ref="G75:I75" si="182">G69</f>
        <v>0</v>
      </c>
      <c r="H75" s="63">
        <f t="shared" si="182"/>
        <v>0</v>
      </c>
      <c r="I75" s="64">
        <f t="shared" si="182"/>
        <v>0</v>
      </c>
      <c r="J75" s="63">
        <f t="shared" si="147"/>
        <v>0</v>
      </c>
      <c r="K75" s="63">
        <f t="shared" ref="K75:M75" si="183">K69</f>
        <v>0</v>
      </c>
      <c r="L75" s="63">
        <f t="shared" si="183"/>
        <v>0</v>
      </c>
      <c r="M75" s="64">
        <f t="shared" si="183"/>
        <v>0</v>
      </c>
      <c r="N75" s="63">
        <f t="shared" si="149"/>
        <v>0</v>
      </c>
      <c r="O75" s="63">
        <f t="shared" ref="O75:Q75" si="184">O69</f>
        <v>0</v>
      </c>
      <c r="P75" s="63">
        <f t="shared" si="184"/>
        <v>0</v>
      </c>
      <c r="Q75" s="64">
        <f t="shared" si="184"/>
        <v>0</v>
      </c>
      <c r="R75" s="63">
        <f t="shared" si="151"/>
        <v>0</v>
      </c>
      <c r="S75" s="65">
        <f t="shared" si="72"/>
        <v>0</v>
      </c>
    </row>
    <row r="76" spans="1:19" s="6" customFormat="1" ht="15.65" customHeight="1" x14ac:dyDescent="0.3">
      <c r="A76" s="309"/>
      <c r="B76" s="13" t="s">
        <v>65</v>
      </c>
      <c r="C76" s="63">
        <f t="shared" ref="C76:E76" si="185">C67</f>
        <v>0</v>
      </c>
      <c r="D76" s="63">
        <f t="shared" si="185"/>
        <v>0</v>
      </c>
      <c r="E76" s="64">
        <f t="shared" si="185"/>
        <v>0</v>
      </c>
      <c r="F76" s="63">
        <f t="shared" si="145"/>
        <v>0</v>
      </c>
      <c r="G76" s="63">
        <f t="shared" ref="G76:I76" si="186">G67</f>
        <v>0</v>
      </c>
      <c r="H76" s="63">
        <f t="shared" si="186"/>
        <v>0</v>
      </c>
      <c r="I76" s="64">
        <f t="shared" si="186"/>
        <v>0</v>
      </c>
      <c r="J76" s="63">
        <f t="shared" si="147"/>
        <v>0</v>
      </c>
      <c r="K76" s="63">
        <f t="shared" ref="K76:M76" si="187">K67</f>
        <v>0</v>
      </c>
      <c r="L76" s="63">
        <f t="shared" si="187"/>
        <v>0</v>
      </c>
      <c r="M76" s="64">
        <f t="shared" si="187"/>
        <v>0</v>
      </c>
      <c r="N76" s="63">
        <f t="shared" si="149"/>
        <v>0</v>
      </c>
      <c r="O76" s="63">
        <f t="shared" ref="O76:Q76" si="188">O67</f>
        <v>0</v>
      </c>
      <c r="P76" s="63">
        <f t="shared" si="188"/>
        <v>0</v>
      </c>
      <c r="Q76" s="64">
        <f t="shared" si="188"/>
        <v>0</v>
      </c>
      <c r="R76" s="63">
        <f t="shared" si="151"/>
        <v>0</v>
      </c>
      <c r="S76" s="65">
        <f t="shared" si="72"/>
        <v>0</v>
      </c>
    </row>
    <row r="77" spans="1:19" s="6" customFormat="1" ht="15.65" customHeight="1" x14ac:dyDescent="0.3">
      <c r="A77" s="309"/>
      <c r="B77" s="30" t="s">
        <v>149</v>
      </c>
      <c r="C77" s="31">
        <f t="shared" ref="C77:E77" si="189">C64+C70</f>
        <v>0</v>
      </c>
      <c r="D77" s="31">
        <f t="shared" si="189"/>
        <v>0</v>
      </c>
      <c r="E77" s="32">
        <f t="shared" si="189"/>
        <v>0</v>
      </c>
      <c r="F77" s="32">
        <f t="shared" si="145"/>
        <v>0</v>
      </c>
      <c r="G77" s="31">
        <f t="shared" ref="G77:I77" si="190">G64+G70</f>
        <v>0</v>
      </c>
      <c r="H77" s="31">
        <f t="shared" si="190"/>
        <v>0</v>
      </c>
      <c r="I77" s="32">
        <f t="shared" si="190"/>
        <v>0</v>
      </c>
      <c r="J77" s="32">
        <f t="shared" si="147"/>
        <v>0</v>
      </c>
      <c r="K77" s="31">
        <f t="shared" ref="K77:M77" si="191">K64+K70</f>
        <v>0</v>
      </c>
      <c r="L77" s="31">
        <f t="shared" si="191"/>
        <v>0</v>
      </c>
      <c r="M77" s="32">
        <f t="shared" si="191"/>
        <v>0</v>
      </c>
      <c r="N77" s="32">
        <f t="shared" si="149"/>
        <v>0</v>
      </c>
      <c r="O77" s="31">
        <f t="shared" ref="O77:Q77" si="192">O64+O70</f>
        <v>0</v>
      </c>
      <c r="P77" s="31">
        <f t="shared" si="192"/>
        <v>0</v>
      </c>
      <c r="Q77" s="32">
        <f t="shared" si="192"/>
        <v>0</v>
      </c>
      <c r="R77" s="32">
        <f t="shared" si="151"/>
        <v>0</v>
      </c>
      <c r="S77" s="33">
        <f t="shared" si="72"/>
        <v>0</v>
      </c>
    </row>
    <row r="78" spans="1:19" s="6" customFormat="1" ht="15.65" customHeight="1" x14ac:dyDescent="0.3">
      <c r="A78" s="309"/>
      <c r="B78" s="34" t="s">
        <v>66</v>
      </c>
      <c r="C78" s="35">
        <f t="shared" ref="C78:E78" si="193">IF(C$7=0,0,C58/C$7*1000)</f>
        <v>0</v>
      </c>
      <c r="D78" s="35">
        <f t="shared" si="193"/>
        <v>0</v>
      </c>
      <c r="E78" s="35">
        <f t="shared" si="193"/>
        <v>0</v>
      </c>
      <c r="F78" s="36">
        <f t="shared" ref="F78" si="194">IF(SUM(C$7:E$7)=0,0,F58/SUM(C$7:E$7)*1000)</f>
        <v>0</v>
      </c>
      <c r="G78" s="35">
        <f t="shared" ref="G78:I78" si="195">IF(G$7=0,0,G58/G$7*1000)</f>
        <v>0</v>
      </c>
      <c r="H78" s="35">
        <f t="shared" si="195"/>
        <v>0</v>
      </c>
      <c r="I78" s="35">
        <f t="shared" si="195"/>
        <v>0</v>
      </c>
      <c r="J78" s="36">
        <f t="shared" ref="J78" si="196">IF(SUM(G$7:I$7)=0,0,J58/SUM(G$7:I$7)*1000)</f>
        <v>0</v>
      </c>
      <c r="K78" s="35">
        <f t="shared" ref="K78:M78" si="197">IF(K$7=0,0,K58/K$7*1000)</f>
        <v>0</v>
      </c>
      <c r="L78" s="35">
        <f t="shared" si="197"/>
        <v>0</v>
      </c>
      <c r="M78" s="35">
        <f t="shared" si="197"/>
        <v>0</v>
      </c>
      <c r="N78" s="36">
        <f t="shared" ref="N78" si="198">IF(SUM(K$7:M$7)=0,0,N58/SUM(K$7:M$7)*1000)</f>
        <v>0</v>
      </c>
      <c r="O78" s="35">
        <f t="shared" ref="O78:Q78" si="199">IF(O$7=0,0,O58/O$7*1000)</f>
        <v>0</v>
      </c>
      <c r="P78" s="35">
        <f t="shared" si="199"/>
        <v>0</v>
      </c>
      <c r="Q78" s="35">
        <f t="shared" si="199"/>
        <v>0</v>
      </c>
      <c r="R78" s="36">
        <f t="shared" ref="R78" si="200">IF(SUM(O$7:Q$7)=0,0,R58/SUM(O$7:Q$7)*1000)</f>
        <v>0</v>
      </c>
      <c r="S78" s="36">
        <f t="shared" ref="S78" si="201">IF(SUMIF($C$4:$R$4,1,$C$7:$R$7)=0,0,S58/SUMIF($C$4:$R$4,1,$C$7:$R$7)*1000)</f>
        <v>0</v>
      </c>
    </row>
    <row r="79" spans="1:19" s="6" customFormat="1" ht="15.65" customHeight="1" x14ac:dyDescent="0.3">
      <c r="A79" s="309"/>
      <c r="B79" s="34" t="s">
        <v>67</v>
      </c>
      <c r="C79" s="37">
        <f t="shared" ref="C79:S79" si="202">IF(C58=0,0,C71/C58)</f>
        <v>0</v>
      </c>
      <c r="D79" s="37">
        <f t="shared" si="202"/>
        <v>0</v>
      </c>
      <c r="E79" s="37">
        <f t="shared" si="202"/>
        <v>0</v>
      </c>
      <c r="F79" s="37">
        <f t="shared" si="202"/>
        <v>0</v>
      </c>
      <c r="G79" s="37">
        <f t="shared" si="202"/>
        <v>0</v>
      </c>
      <c r="H79" s="37">
        <f t="shared" si="202"/>
        <v>0</v>
      </c>
      <c r="I79" s="37">
        <f t="shared" si="202"/>
        <v>0</v>
      </c>
      <c r="J79" s="37">
        <f t="shared" si="202"/>
        <v>0</v>
      </c>
      <c r="K79" s="37">
        <f t="shared" si="202"/>
        <v>0</v>
      </c>
      <c r="L79" s="37">
        <f t="shared" si="202"/>
        <v>0</v>
      </c>
      <c r="M79" s="37">
        <f t="shared" si="202"/>
        <v>0</v>
      </c>
      <c r="N79" s="37">
        <f t="shared" si="202"/>
        <v>0</v>
      </c>
      <c r="O79" s="37">
        <f t="shared" si="202"/>
        <v>0</v>
      </c>
      <c r="P79" s="37">
        <f t="shared" si="202"/>
        <v>0</v>
      </c>
      <c r="Q79" s="37">
        <f t="shared" si="202"/>
        <v>0</v>
      </c>
      <c r="R79" s="37">
        <f t="shared" si="202"/>
        <v>0</v>
      </c>
      <c r="S79" s="37">
        <f t="shared" si="202"/>
        <v>0</v>
      </c>
    </row>
    <row r="80" spans="1:19" s="6" customFormat="1" ht="15.65" customHeight="1" x14ac:dyDescent="0.3">
      <c r="A80" s="309"/>
      <c r="B80" s="34" t="s">
        <v>68</v>
      </c>
      <c r="C80" s="36">
        <f t="shared" ref="C80:E80" si="203">IF(C$7=0,0,C71/C$7*1000)</f>
        <v>0</v>
      </c>
      <c r="D80" s="36">
        <f t="shared" si="203"/>
        <v>0</v>
      </c>
      <c r="E80" s="36">
        <f t="shared" si="203"/>
        <v>0</v>
      </c>
      <c r="F80" s="36">
        <f t="shared" ref="F80" si="204">IF(SUM(C$7:E$7)=0,0,F71/SUM(C$7:E$7)*1000)</f>
        <v>0</v>
      </c>
      <c r="G80" s="36">
        <f t="shared" ref="G80:I80" si="205">IF(G$7=0,0,G71/G$7*1000)</f>
        <v>0</v>
      </c>
      <c r="H80" s="36">
        <f t="shared" si="205"/>
        <v>0</v>
      </c>
      <c r="I80" s="36">
        <f t="shared" si="205"/>
        <v>0</v>
      </c>
      <c r="J80" s="36">
        <f t="shared" ref="J80" si="206">IF(SUM(G$7:I$7)=0,0,J71/SUM(G$7:I$7)*1000)</f>
        <v>0</v>
      </c>
      <c r="K80" s="36">
        <f t="shared" ref="K80:M80" si="207">IF(K$7=0,0,K71/K$7*1000)</f>
        <v>0</v>
      </c>
      <c r="L80" s="36">
        <f t="shared" si="207"/>
        <v>0</v>
      </c>
      <c r="M80" s="36">
        <f t="shared" si="207"/>
        <v>0</v>
      </c>
      <c r="N80" s="36">
        <f t="shared" ref="N80" si="208">IF(SUM(K$7:M$7)=0,0,N71/SUM(K$7:M$7)*1000)</f>
        <v>0</v>
      </c>
      <c r="O80" s="36">
        <f t="shared" ref="O80:Q80" si="209">IF(O$7=0,0,O71/O$7*1000)</f>
        <v>0</v>
      </c>
      <c r="P80" s="36">
        <f t="shared" si="209"/>
        <v>0</v>
      </c>
      <c r="Q80" s="36">
        <f t="shared" si="209"/>
        <v>0</v>
      </c>
      <c r="R80" s="36">
        <f t="shared" ref="R80" si="210">IF(SUM(O$7:Q$7)=0,0,R71/SUM(O$7:Q$7)*1000)</f>
        <v>0</v>
      </c>
      <c r="S80" s="36">
        <f t="shared" ref="S80" si="211">IF(SUMIF($C$4:$R$4,1,$C$7:$R$7)=0,0,S71/SUMIF($C$4:$R$4,1,$C$7:$R$7)*1000)</f>
        <v>0</v>
      </c>
    </row>
    <row r="81" spans="1:19" s="6" customFormat="1" ht="15.65" customHeight="1" x14ac:dyDescent="0.3">
      <c r="A81" s="309"/>
      <c r="B81" s="34" t="s">
        <v>69</v>
      </c>
      <c r="C81" s="37">
        <f t="shared" ref="C81" si="212">IF(C58=0,0,SUM(C72:C76)/C58)</f>
        <v>0</v>
      </c>
      <c r="D81" s="37">
        <f t="shared" ref="D81:R81" si="213">IF(D58=0,0,SUM(D72:D76)/D58)</f>
        <v>0</v>
      </c>
      <c r="E81" s="37">
        <f t="shared" si="213"/>
        <v>0</v>
      </c>
      <c r="F81" s="37">
        <f t="shared" si="213"/>
        <v>0</v>
      </c>
      <c r="G81" s="37">
        <f t="shared" si="213"/>
        <v>0</v>
      </c>
      <c r="H81" s="37">
        <f t="shared" si="213"/>
        <v>0</v>
      </c>
      <c r="I81" s="37">
        <f t="shared" si="213"/>
        <v>0</v>
      </c>
      <c r="J81" s="37">
        <f t="shared" si="213"/>
        <v>0</v>
      </c>
      <c r="K81" s="37">
        <f t="shared" si="213"/>
        <v>0</v>
      </c>
      <c r="L81" s="37">
        <f t="shared" si="213"/>
        <v>0</v>
      </c>
      <c r="M81" s="37">
        <f t="shared" si="213"/>
        <v>0</v>
      </c>
      <c r="N81" s="37">
        <f t="shared" si="213"/>
        <v>0</v>
      </c>
      <c r="O81" s="37">
        <f t="shared" si="213"/>
        <v>0</v>
      </c>
      <c r="P81" s="37">
        <f t="shared" si="213"/>
        <v>0</v>
      </c>
      <c r="Q81" s="37">
        <f t="shared" si="213"/>
        <v>0</v>
      </c>
      <c r="R81" s="37">
        <f t="shared" si="213"/>
        <v>0</v>
      </c>
      <c r="S81" s="37">
        <f t="shared" si="133"/>
        <v>0</v>
      </c>
    </row>
    <row r="82" spans="1:19" s="6" customFormat="1" ht="15.65" customHeight="1" thickBot="1" x14ac:dyDescent="0.35">
      <c r="A82" s="310"/>
      <c r="B82" s="38" t="s">
        <v>70</v>
      </c>
      <c r="C82" s="39">
        <f t="shared" ref="C82" si="214">IF(C$7=0,0,SUM(C72:C76)/C$7*1000)</f>
        <v>0</v>
      </c>
      <c r="D82" s="39">
        <f t="shared" ref="D82:E82" si="215">IF(D$7=0,0,SUM(D72:D76)/D$7*1000)</f>
        <v>0</v>
      </c>
      <c r="E82" s="39">
        <f t="shared" si="215"/>
        <v>0</v>
      </c>
      <c r="F82" s="39">
        <f t="shared" ref="F82" si="216">IF(SUM(C$7:E$7)=0,0,SUM(F72:F76)/SUM(C$7:E$7)*1000)</f>
        <v>0</v>
      </c>
      <c r="G82" s="39">
        <f t="shared" ref="G82:I82" si="217">IF(G$7=0,0,SUM(G72:G76)/G$7*1000)</f>
        <v>0</v>
      </c>
      <c r="H82" s="39">
        <f t="shared" si="217"/>
        <v>0</v>
      </c>
      <c r="I82" s="39">
        <f t="shared" si="217"/>
        <v>0</v>
      </c>
      <c r="J82" s="39">
        <f t="shared" ref="J82" si="218">IF(SUM(G$7:I$7)=0,0,SUM(J72:J76)/SUM(G$7:I$7)*1000)</f>
        <v>0</v>
      </c>
      <c r="K82" s="39">
        <f t="shared" ref="K82:M82" si="219">IF(K$7=0,0,SUM(K72:K76)/K$7*1000)</f>
        <v>0</v>
      </c>
      <c r="L82" s="39">
        <f t="shared" si="219"/>
        <v>0</v>
      </c>
      <c r="M82" s="39">
        <f t="shared" si="219"/>
        <v>0</v>
      </c>
      <c r="N82" s="39">
        <f t="shared" ref="N82" si="220">IF(SUM(K$7:M$7)=0,0,SUM(N72:N76)/SUM(K$7:M$7)*1000)</f>
        <v>0</v>
      </c>
      <c r="O82" s="39">
        <f t="shared" ref="O82:Q82" si="221">IF(O$7=0,0,SUM(O72:O76)/O$7*1000)</f>
        <v>0</v>
      </c>
      <c r="P82" s="39">
        <f t="shared" si="221"/>
        <v>0</v>
      </c>
      <c r="Q82" s="39">
        <f t="shared" si="221"/>
        <v>0</v>
      </c>
      <c r="R82" s="39">
        <f t="shared" ref="R82" si="222">IF(SUM(O$7:Q$7)=0,0,SUM(R72:R76)/SUM(O$7:Q$7)*1000)</f>
        <v>0</v>
      </c>
      <c r="S82" s="39">
        <f t="shared" ref="S82" si="223">IF(SUMIF($C$4:$R$4,1,$C$7:$R$7)=0,0,SUM(S72:S76)/SUMIF($C$4:$R$4,1,$C$7:$R$7)*1000)</f>
        <v>0</v>
      </c>
    </row>
    <row r="83" spans="1:19" s="6" customFormat="1" ht="15.65" customHeight="1" x14ac:dyDescent="0.3">
      <c r="A83" s="311" t="s">
        <v>7</v>
      </c>
      <c r="B83" s="17" t="s">
        <v>54</v>
      </c>
      <c r="C83" s="54">
        <f t="shared" ref="C83:E83" si="224">C84+C90</f>
        <v>0</v>
      </c>
      <c r="D83" s="54">
        <f t="shared" si="224"/>
        <v>0</v>
      </c>
      <c r="E83" s="54">
        <f t="shared" si="224"/>
        <v>0</v>
      </c>
      <c r="F83" s="54">
        <f t="shared" ref="F83:F102" si="225">SUM(C83:E83)</f>
        <v>0</v>
      </c>
      <c r="G83" s="54">
        <f t="shared" ref="G83:I83" si="226">G84+G90</f>
        <v>0</v>
      </c>
      <c r="H83" s="54">
        <f t="shared" si="226"/>
        <v>0</v>
      </c>
      <c r="I83" s="54">
        <f t="shared" si="226"/>
        <v>0</v>
      </c>
      <c r="J83" s="54">
        <f t="shared" ref="J83:J102" si="227">SUM(G83:I83)</f>
        <v>0</v>
      </c>
      <c r="K83" s="54">
        <f t="shared" ref="K83:M83" si="228">K84+K90</f>
        <v>0</v>
      </c>
      <c r="L83" s="54">
        <f t="shared" si="228"/>
        <v>0</v>
      </c>
      <c r="M83" s="54">
        <f t="shared" si="228"/>
        <v>0</v>
      </c>
      <c r="N83" s="54">
        <f t="shared" ref="N83:N102" si="229">SUM(K83:M83)</f>
        <v>0</v>
      </c>
      <c r="O83" s="54">
        <f t="shared" ref="O83:Q83" si="230">O84+O90</f>
        <v>0</v>
      </c>
      <c r="P83" s="54">
        <f t="shared" si="230"/>
        <v>0</v>
      </c>
      <c r="Q83" s="54">
        <f t="shared" si="230"/>
        <v>0</v>
      </c>
      <c r="R83" s="54">
        <f t="shared" ref="R83:R102" si="231">SUM(O83:Q83)</f>
        <v>0</v>
      </c>
      <c r="S83" s="56">
        <f t="shared" ref="S83" si="232">SUMIF($C$4:$R$4,1,$C83:$R83)</f>
        <v>0</v>
      </c>
    </row>
    <row r="84" spans="1:19" s="6" customFormat="1" ht="15.65" customHeight="1" x14ac:dyDescent="0.3">
      <c r="A84" s="309"/>
      <c r="B84" s="19" t="s">
        <v>55</v>
      </c>
      <c r="C84" s="55">
        <f t="shared" ref="C84:E84" si="233">SUM(C85:C89)</f>
        <v>0</v>
      </c>
      <c r="D84" s="55">
        <f t="shared" si="233"/>
        <v>0</v>
      </c>
      <c r="E84" s="55">
        <f t="shared" si="233"/>
        <v>0</v>
      </c>
      <c r="F84" s="53">
        <f t="shared" si="225"/>
        <v>0</v>
      </c>
      <c r="G84" s="55">
        <f t="shared" ref="G84:I84" si="234">SUM(G85:G89)</f>
        <v>0</v>
      </c>
      <c r="H84" s="55">
        <f t="shared" si="234"/>
        <v>0</v>
      </c>
      <c r="I84" s="55">
        <f t="shared" si="234"/>
        <v>0</v>
      </c>
      <c r="J84" s="53">
        <f t="shared" si="227"/>
        <v>0</v>
      </c>
      <c r="K84" s="55">
        <f t="shared" ref="K84:M84" si="235">SUM(K85:K89)</f>
        <v>0</v>
      </c>
      <c r="L84" s="55">
        <f t="shared" si="235"/>
        <v>0</v>
      </c>
      <c r="M84" s="55">
        <f t="shared" si="235"/>
        <v>0</v>
      </c>
      <c r="N84" s="53">
        <f t="shared" si="229"/>
        <v>0</v>
      </c>
      <c r="O84" s="55">
        <f t="shared" ref="O84:Q84" si="236">SUM(O85:O89)</f>
        <v>0</v>
      </c>
      <c r="P84" s="55">
        <f t="shared" si="236"/>
        <v>0</v>
      </c>
      <c r="Q84" s="55">
        <f t="shared" si="236"/>
        <v>0</v>
      </c>
      <c r="R84" s="53">
        <f t="shared" si="231"/>
        <v>0</v>
      </c>
      <c r="S84" s="57">
        <f t="shared" si="72"/>
        <v>0</v>
      </c>
    </row>
    <row r="85" spans="1:19" s="6" customFormat="1" ht="15.65" customHeight="1" x14ac:dyDescent="0.3">
      <c r="A85" s="309"/>
      <c r="B85" s="21" t="s">
        <v>56</v>
      </c>
      <c r="C85" s="49"/>
      <c r="D85" s="49"/>
      <c r="E85" s="49"/>
      <c r="F85" s="52">
        <f t="shared" si="225"/>
        <v>0</v>
      </c>
      <c r="G85" s="49"/>
      <c r="H85" s="49"/>
      <c r="I85" s="49"/>
      <c r="J85" s="52">
        <f t="shared" si="227"/>
        <v>0</v>
      </c>
      <c r="K85" s="49"/>
      <c r="L85" s="49"/>
      <c r="M85" s="49"/>
      <c r="N85" s="52">
        <f t="shared" si="229"/>
        <v>0</v>
      </c>
      <c r="O85" s="49"/>
      <c r="P85" s="49"/>
      <c r="Q85" s="49"/>
      <c r="R85" s="52">
        <f t="shared" si="231"/>
        <v>0</v>
      </c>
      <c r="S85" s="58">
        <f t="shared" si="72"/>
        <v>0</v>
      </c>
    </row>
    <row r="86" spans="1:19" s="6" customFormat="1" ht="15.65" customHeight="1" x14ac:dyDescent="0.3">
      <c r="A86" s="309"/>
      <c r="B86" s="22" t="s">
        <v>57</v>
      </c>
      <c r="C86" s="50"/>
      <c r="D86" s="50"/>
      <c r="E86" s="50"/>
      <c r="F86" s="53">
        <f t="shared" si="225"/>
        <v>0</v>
      </c>
      <c r="G86" s="50"/>
      <c r="H86" s="50"/>
      <c r="I86" s="50"/>
      <c r="J86" s="53">
        <f t="shared" si="227"/>
        <v>0</v>
      </c>
      <c r="K86" s="50"/>
      <c r="L86" s="50"/>
      <c r="M86" s="50"/>
      <c r="N86" s="53">
        <f t="shared" si="229"/>
        <v>0</v>
      </c>
      <c r="O86" s="50"/>
      <c r="P86" s="50"/>
      <c r="Q86" s="50"/>
      <c r="R86" s="53">
        <f t="shared" si="231"/>
        <v>0</v>
      </c>
      <c r="S86" s="59">
        <f t="shared" si="72"/>
        <v>0</v>
      </c>
    </row>
    <row r="87" spans="1:19" s="6" customFormat="1" ht="15.65" customHeight="1" x14ac:dyDescent="0.3">
      <c r="A87" s="309"/>
      <c r="B87" s="22" t="s">
        <v>58</v>
      </c>
      <c r="C87" s="50"/>
      <c r="D87" s="50"/>
      <c r="E87" s="50"/>
      <c r="F87" s="53">
        <f t="shared" si="225"/>
        <v>0</v>
      </c>
      <c r="G87" s="50"/>
      <c r="H87" s="50"/>
      <c r="I87" s="50"/>
      <c r="J87" s="53">
        <f t="shared" si="227"/>
        <v>0</v>
      </c>
      <c r="K87" s="50"/>
      <c r="L87" s="50"/>
      <c r="M87" s="50"/>
      <c r="N87" s="53">
        <f t="shared" si="229"/>
        <v>0</v>
      </c>
      <c r="O87" s="50"/>
      <c r="P87" s="50"/>
      <c r="Q87" s="50"/>
      <c r="R87" s="53">
        <f t="shared" si="231"/>
        <v>0</v>
      </c>
      <c r="S87" s="59">
        <f t="shared" si="72"/>
        <v>0</v>
      </c>
    </row>
    <row r="88" spans="1:19" s="6" customFormat="1" ht="15.65" customHeight="1" x14ac:dyDescent="0.3">
      <c r="A88" s="309"/>
      <c r="B88" s="22" t="s">
        <v>59</v>
      </c>
      <c r="C88" s="50"/>
      <c r="D88" s="50"/>
      <c r="E88" s="50"/>
      <c r="F88" s="53">
        <f t="shared" si="225"/>
        <v>0</v>
      </c>
      <c r="G88" s="50"/>
      <c r="H88" s="50"/>
      <c r="I88" s="50"/>
      <c r="J88" s="53">
        <f t="shared" si="227"/>
        <v>0</v>
      </c>
      <c r="K88" s="50"/>
      <c r="L88" s="50"/>
      <c r="M88" s="50"/>
      <c r="N88" s="53">
        <f t="shared" si="229"/>
        <v>0</v>
      </c>
      <c r="O88" s="50"/>
      <c r="P88" s="50"/>
      <c r="Q88" s="50"/>
      <c r="R88" s="53">
        <f t="shared" si="231"/>
        <v>0</v>
      </c>
      <c r="S88" s="59">
        <f t="shared" si="72"/>
        <v>0</v>
      </c>
    </row>
    <row r="89" spans="1:19" s="6" customFormat="1" ht="15.65" customHeight="1" x14ac:dyDescent="0.3">
      <c r="A89" s="309"/>
      <c r="B89" s="23" t="s">
        <v>148</v>
      </c>
      <c r="C89" s="51"/>
      <c r="D89" s="51"/>
      <c r="E89" s="51"/>
      <c r="F89" s="54">
        <f t="shared" si="225"/>
        <v>0</v>
      </c>
      <c r="G89" s="51"/>
      <c r="H89" s="51"/>
      <c r="I89" s="51"/>
      <c r="J89" s="54">
        <f t="shared" si="227"/>
        <v>0</v>
      </c>
      <c r="K89" s="51"/>
      <c r="L89" s="51"/>
      <c r="M89" s="51"/>
      <c r="N89" s="54">
        <f t="shared" si="229"/>
        <v>0</v>
      </c>
      <c r="O89" s="51"/>
      <c r="P89" s="51"/>
      <c r="Q89" s="51"/>
      <c r="R89" s="54">
        <f t="shared" si="231"/>
        <v>0</v>
      </c>
      <c r="S89" s="83">
        <f t="shared" si="72"/>
        <v>0</v>
      </c>
    </row>
    <row r="90" spans="1:19" s="6" customFormat="1" ht="15.65" customHeight="1" x14ac:dyDescent="0.3">
      <c r="A90" s="309"/>
      <c r="B90" s="19" t="s">
        <v>60</v>
      </c>
      <c r="C90" s="55">
        <f t="shared" ref="C90" si="237">SUM(C91:C95)</f>
        <v>0</v>
      </c>
      <c r="D90" s="55">
        <f t="shared" ref="D90:E90" si="238">SUM(D91:D95)</f>
        <v>0</v>
      </c>
      <c r="E90" s="55">
        <f t="shared" si="238"/>
        <v>0</v>
      </c>
      <c r="F90" s="53">
        <f t="shared" si="225"/>
        <v>0</v>
      </c>
      <c r="G90" s="55">
        <f t="shared" ref="G90" si="239">SUM(G91:G95)</f>
        <v>0</v>
      </c>
      <c r="H90" s="55">
        <f t="shared" ref="H90:I90" si="240">SUM(H91:H95)</f>
        <v>0</v>
      </c>
      <c r="I90" s="55">
        <f t="shared" si="240"/>
        <v>0</v>
      </c>
      <c r="J90" s="53">
        <f t="shared" si="227"/>
        <v>0</v>
      </c>
      <c r="K90" s="55">
        <f t="shared" ref="K90" si="241">SUM(K91:K95)</f>
        <v>0</v>
      </c>
      <c r="L90" s="55">
        <f t="shared" ref="L90:M90" si="242">SUM(L91:L95)</f>
        <v>0</v>
      </c>
      <c r="M90" s="55">
        <f t="shared" si="242"/>
        <v>0</v>
      </c>
      <c r="N90" s="53">
        <f t="shared" si="229"/>
        <v>0</v>
      </c>
      <c r="O90" s="55">
        <f t="shared" ref="O90" si="243">SUM(O91:O95)</f>
        <v>0</v>
      </c>
      <c r="P90" s="55">
        <f t="shared" ref="P90:Q90" si="244">SUM(P91:P95)</f>
        <v>0</v>
      </c>
      <c r="Q90" s="55">
        <f t="shared" si="244"/>
        <v>0</v>
      </c>
      <c r="R90" s="53">
        <f t="shared" si="231"/>
        <v>0</v>
      </c>
      <c r="S90" s="57">
        <f t="shared" si="72"/>
        <v>0</v>
      </c>
    </row>
    <row r="91" spans="1:19" s="6" customFormat="1" ht="15.65" customHeight="1" x14ac:dyDescent="0.3">
      <c r="A91" s="309"/>
      <c r="B91" s="24" t="s">
        <v>56</v>
      </c>
      <c r="C91" s="49"/>
      <c r="D91" s="49"/>
      <c r="E91" s="49"/>
      <c r="F91" s="52">
        <f t="shared" si="225"/>
        <v>0</v>
      </c>
      <c r="G91" s="49"/>
      <c r="H91" s="49"/>
      <c r="I91" s="49"/>
      <c r="J91" s="52">
        <f t="shared" si="227"/>
        <v>0</v>
      </c>
      <c r="K91" s="49"/>
      <c r="L91" s="49"/>
      <c r="M91" s="49"/>
      <c r="N91" s="52">
        <f t="shared" si="229"/>
        <v>0</v>
      </c>
      <c r="O91" s="49"/>
      <c r="P91" s="49"/>
      <c r="Q91" s="49"/>
      <c r="R91" s="52">
        <f t="shared" si="231"/>
        <v>0</v>
      </c>
      <c r="S91" s="58">
        <f t="shared" si="72"/>
        <v>0</v>
      </c>
    </row>
    <row r="92" spans="1:19" s="6" customFormat="1" ht="15.65" customHeight="1" x14ac:dyDescent="0.3">
      <c r="A92" s="309"/>
      <c r="B92" s="25" t="s">
        <v>61</v>
      </c>
      <c r="C92" s="50"/>
      <c r="D92" s="50"/>
      <c r="E92" s="50"/>
      <c r="F92" s="53">
        <f t="shared" si="225"/>
        <v>0</v>
      </c>
      <c r="G92" s="50"/>
      <c r="H92" s="50"/>
      <c r="I92" s="50"/>
      <c r="J92" s="53">
        <f t="shared" si="227"/>
        <v>0</v>
      </c>
      <c r="K92" s="50"/>
      <c r="L92" s="50"/>
      <c r="M92" s="50"/>
      <c r="N92" s="53">
        <f t="shared" si="229"/>
        <v>0</v>
      </c>
      <c r="O92" s="50"/>
      <c r="P92" s="50"/>
      <c r="Q92" s="50"/>
      <c r="R92" s="53">
        <f t="shared" si="231"/>
        <v>0</v>
      </c>
      <c r="S92" s="59">
        <f t="shared" si="72"/>
        <v>0</v>
      </c>
    </row>
    <row r="93" spans="1:19" s="6" customFormat="1" ht="15.65" customHeight="1" x14ac:dyDescent="0.3">
      <c r="A93" s="309"/>
      <c r="B93" s="25" t="s">
        <v>58</v>
      </c>
      <c r="C93" s="50"/>
      <c r="D93" s="50"/>
      <c r="E93" s="50"/>
      <c r="F93" s="53">
        <f t="shared" si="225"/>
        <v>0</v>
      </c>
      <c r="G93" s="50"/>
      <c r="H93" s="50"/>
      <c r="I93" s="50"/>
      <c r="J93" s="53">
        <f t="shared" si="227"/>
        <v>0</v>
      </c>
      <c r="K93" s="50"/>
      <c r="L93" s="50"/>
      <c r="M93" s="50"/>
      <c r="N93" s="53">
        <f t="shared" si="229"/>
        <v>0</v>
      </c>
      <c r="O93" s="50"/>
      <c r="P93" s="50"/>
      <c r="Q93" s="50"/>
      <c r="R93" s="53">
        <f t="shared" si="231"/>
        <v>0</v>
      </c>
      <c r="S93" s="59">
        <f t="shared" si="72"/>
        <v>0</v>
      </c>
    </row>
    <row r="94" spans="1:19" s="6" customFormat="1" ht="15.65" customHeight="1" x14ac:dyDescent="0.3">
      <c r="A94" s="309"/>
      <c r="B94" s="25" t="s">
        <v>62</v>
      </c>
      <c r="C94" s="50"/>
      <c r="D94" s="50"/>
      <c r="E94" s="50"/>
      <c r="F94" s="53">
        <f t="shared" si="225"/>
        <v>0</v>
      </c>
      <c r="G94" s="50"/>
      <c r="H94" s="50"/>
      <c r="I94" s="50"/>
      <c r="J94" s="53">
        <f t="shared" si="227"/>
        <v>0</v>
      </c>
      <c r="K94" s="50"/>
      <c r="L94" s="50"/>
      <c r="M94" s="50"/>
      <c r="N94" s="53">
        <f t="shared" si="229"/>
        <v>0</v>
      </c>
      <c r="O94" s="50"/>
      <c r="P94" s="50"/>
      <c r="Q94" s="50"/>
      <c r="R94" s="53">
        <f t="shared" si="231"/>
        <v>0</v>
      </c>
      <c r="S94" s="59">
        <f t="shared" si="72"/>
        <v>0</v>
      </c>
    </row>
    <row r="95" spans="1:19" s="6" customFormat="1" ht="15.65" customHeight="1" x14ac:dyDescent="0.3">
      <c r="A95" s="309"/>
      <c r="B95" s="23" t="s">
        <v>148</v>
      </c>
      <c r="C95" s="51"/>
      <c r="D95" s="51"/>
      <c r="E95" s="51"/>
      <c r="F95" s="54">
        <f t="shared" si="225"/>
        <v>0</v>
      </c>
      <c r="G95" s="51"/>
      <c r="H95" s="51"/>
      <c r="I95" s="51"/>
      <c r="J95" s="54">
        <f t="shared" si="227"/>
        <v>0</v>
      </c>
      <c r="K95" s="51"/>
      <c r="L95" s="51"/>
      <c r="M95" s="51"/>
      <c r="N95" s="54">
        <f t="shared" si="229"/>
        <v>0</v>
      </c>
      <c r="O95" s="51"/>
      <c r="P95" s="51"/>
      <c r="Q95" s="51"/>
      <c r="R95" s="54">
        <f t="shared" si="231"/>
        <v>0</v>
      </c>
      <c r="S95" s="83">
        <f t="shared" si="72"/>
        <v>0</v>
      </c>
    </row>
    <row r="96" spans="1:19" s="6" customFormat="1" ht="15.65" customHeight="1" x14ac:dyDescent="0.3">
      <c r="A96" s="309"/>
      <c r="B96" s="13" t="s">
        <v>43</v>
      </c>
      <c r="C96" s="60">
        <f t="shared" ref="C96:E96" si="245">C85+C91</f>
        <v>0</v>
      </c>
      <c r="D96" s="60">
        <f t="shared" si="245"/>
        <v>0</v>
      </c>
      <c r="E96" s="61">
        <f t="shared" si="245"/>
        <v>0</v>
      </c>
      <c r="F96" s="60">
        <f t="shared" si="225"/>
        <v>0</v>
      </c>
      <c r="G96" s="60">
        <f t="shared" ref="G96:I96" si="246">G85+G91</f>
        <v>0</v>
      </c>
      <c r="H96" s="60">
        <f t="shared" si="246"/>
        <v>0</v>
      </c>
      <c r="I96" s="61">
        <f t="shared" si="246"/>
        <v>0</v>
      </c>
      <c r="J96" s="60">
        <f t="shared" si="227"/>
        <v>0</v>
      </c>
      <c r="K96" s="60">
        <f t="shared" ref="K96:M96" si="247">K85+K91</f>
        <v>0</v>
      </c>
      <c r="L96" s="60">
        <f t="shared" si="247"/>
        <v>0</v>
      </c>
      <c r="M96" s="61">
        <f t="shared" si="247"/>
        <v>0</v>
      </c>
      <c r="N96" s="60">
        <f t="shared" si="229"/>
        <v>0</v>
      </c>
      <c r="O96" s="60">
        <f t="shared" ref="O96:Q96" si="248">O85+O91</f>
        <v>0</v>
      </c>
      <c r="P96" s="60">
        <f t="shared" si="248"/>
        <v>0</v>
      </c>
      <c r="Q96" s="61">
        <f t="shared" si="248"/>
        <v>0</v>
      </c>
      <c r="R96" s="60">
        <f t="shared" si="231"/>
        <v>0</v>
      </c>
      <c r="S96" s="62">
        <f t="shared" si="72"/>
        <v>0</v>
      </c>
    </row>
    <row r="97" spans="1:19" s="6" customFormat="1" ht="15.65" customHeight="1" x14ac:dyDescent="0.3">
      <c r="A97" s="309"/>
      <c r="B97" s="13" t="s">
        <v>44</v>
      </c>
      <c r="C97" s="63">
        <f t="shared" ref="C97:E97" si="249">C86</f>
        <v>0</v>
      </c>
      <c r="D97" s="63">
        <f t="shared" si="249"/>
        <v>0</v>
      </c>
      <c r="E97" s="64">
        <f t="shared" si="249"/>
        <v>0</v>
      </c>
      <c r="F97" s="63">
        <f t="shared" si="225"/>
        <v>0</v>
      </c>
      <c r="G97" s="63">
        <f t="shared" ref="G97:I97" si="250">G86</f>
        <v>0</v>
      </c>
      <c r="H97" s="63">
        <f t="shared" si="250"/>
        <v>0</v>
      </c>
      <c r="I97" s="64">
        <f t="shared" si="250"/>
        <v>0</v>
      </c>
      <c r="J97" s="63">
        <f t="shared" si="227"/>
        <v>0</v>
      </c>
      <c r="K97" s="63">
        <f t="shared" ref="K97:M97" si="251">K86</f>
        <v>0</v>
      </c>
      <c r="L97" s="63">
        <f t="shared" si="251"/>
        <v>0</v>
      </c>
      <c r="M97" s="64">
        <f t="shared" si="251"/>
        <v>0</v>
      </c>
      <c r="N97" s="63">
        <f t="shared" si="229"/>
        <v>0</v>
      </c>
      <c r="O97" s="63">
        <f t="shared" ref="O97:Q97" si="252">O86</f>
        <v>0</v>
      </c>
      <c r="P97" s="63">
        <f t="shared" si="252"/>
        <v>0</v>
      </c>
      <c r="Q97" s="64">
        <f t="shared" si="252"/>
        <v>0</v>
      </c>
      <c r="R97" s="63">
        <f t="shared" si="231"/>
        <v>0</v>
      </c>
      <c r="S97" s="65">
        <f t="shared" ref="S97:S160" si="253">SUMIF($C$4:$R$4,1,$C97:$R97)</f>
        <v>0</v>
      </c>
    </row>
    <row r="98" spans="1:19" s="6" customFormat="1" ht="15.65" customHeight="1" x14ac:dyDescent="0.3">
      <c r="A98" s="309"/>
      <c r="B98" s="13" t="s">
        <v>45</v>
      </c>
      <c r="C98" s="63">
        <f t="shared" ref="C98:E98" si="254">C87+C93</f>
        <v>0</v>
      </c>
      <c r="D98" s="63">
        <f t="shared" si="254"/>
        <v>0</v>
      </c>
      <c r="E98" s="64">
        <f t="shared" si="254"/>
        <v>0</v>
      </c>
      <c r="F98" s="63">
        <f t="shared" si="225"/>
        <v>0</v>
      </c>
      <c r="G98" s="63">
        <f t="shared" ref="G98:I98" si="255">G87+G93</f>
        <v>0</v>
      </c>
      <c r="H98" s="63">
        <f t="shared" si="255"/>
        <v>0</v>
      </c>
      <c r="I98" s="64">
        <f t="shared" si="255"/>
        <v>0</v>
      </c>
      <c r="J98" s="63">
        <f t="shared" si="227"/>
        <v>0</v>
      </c>
      <c r="K98" s="63">
        <f t="shared" ref="K98:M98" si="256">K87+K93</f>
        <v>0</v>
      </c>
      <c r="L98" s="63">
        <f t="shared" si="256"/>
        <v>0</v>
      </c>
      <c r="M98" s="64">
        <f t="shared" si="256"/>
        <v>0</v>
      </c>
      <c r="N98" s="63">
        <f t="shared" si="229"/>
        <v>0</v>
      </c>
      <c r="O98" s="63">
        <f t="shared" ref="O98:Q98" si="257">O87+O93</f>
        <v>0</v>
      </c>
      <c r="P98" s="63">
        <f t="shared" si="257"/>
        <v>0</v>
      </c>
      <c r="Q98" s="64">
        <f t="shared" si="257"/>
        <v>0</v>
      </c>
      <c r="R98" s="63">
        <f t="shared" si="231"/>
        <v>0</v>
      </c>
      <c r="S98" s="65">
        <f t="shared" si="253"/>
        <v>0</v>
      </c>
    </row>
    <row r="99" spans="1:19" s="6" customFormat="1" ht="15.65" customHeight="1" x14ac:dyDescent="0.3">
      <c r="A99" s="309"/>
      <c r="B99" s="13" t="s">
        <v>63</v>
      </c>
      <c r="C99" s="63">
        <f t="shared" ref="C99:E99" si="258">C88</f>
        <v>0</v>
      </c>
      <c r="D99" s="63">
        <f t="shared" si="258"/>
        <v>0</v>
      </c>
      <c r="E99" s="64">
        <f t="shared" si="258"/>
        <v>0</v>
      </c>
      <c r="F99" s="63">
        <f t="shared" si="225"/>
        <v>0</v>
      </c>
      <c r="G99" s="63">
        <f t="shared" ref="G99:I99" si="259">G88</f>
        <v>0</v>
      </c>
      <c r="H99" s="63">
        <f t="shared" si="259"/>
        <v>0</v>
      </c>
      <c r="I99" s="64">
        <f t="shared" si="259"/>
        <v>0</v>
      </c>
      <c r="J99" s="63">
        <f t="shared" si="227"/>
        <v>0</v>
      </c>
      <c r="K99" s="63">
        <f t="shared" ref="K99:M99" si="260">K88</f>
        <v>0</v>
      </c>
      <c r="L99" s="63">
        <f t="shared" si="260"/>
        <v>0</v>
      </c>
      <c r="M99" s="64">
        <f t="shared" si="260"/>
        <v>0</v>
      </c>
      <c r="N99" s="63">
        <f t="shared" si="229"/>
        <v>0</v>
      </c>
      <c r="O99" s="63">
        <f t="shared" ref="O99:Q99" si="261">O88</f>
        <v>0</v>
      </c>
      <c r="P99" s="63">
        <f t="shared" si="261"/>
        <v>0</v>
      </c>
      <c r="Q99" s="64">
        <f t="shared" si="261"/>
        <v>0</v>
      </c>
      <c r="R99" s="63">
        <f t="shared" si="231"/>
        <v>0</v>
      </c>
      <c r="S99" s="65">
        <f t="shared" si="253"/>
        <v>0</v>
      </c>
    </row>
    <row r="100" spans="1:19" s="6" customFormat="1" ht="15.65" customHeight="1" x14ac:dyDescent="0.3">
      <c r="A100" s="309"/>
      <c r="B100" s="13" t="s">
        <v>64</v>
      </c>
      <c r="C100" s="63">
        <f t="shared" ref="C100:E100" si="262">C94</f>
        <v>0</v>
      </c>
      <c r="D100" s="63">
        <f t="shared" si="262"/>
        <v>0</v>
      </c>
      <c r="E100" s="64">
        <f t="shared" si="262"/>
        <v>0</v>
      </c>
      <c r="F100" s="63">
        <f t="shared" si="225"/>
        <v>0</v>
      </c>
      <c r="G100" s="63">
        <f t="shared" ref="G100:I100" si="263">G94</f>
        <v>0</v>
      </c>
      <c r="H100" s="63">
        <f t="shared" si="263"/>
        <v>0</v>
      </c>
      <c r="I100" s="64">
        <f t="shared" si="263"/>
        <v>0</v>
      </c>
      <c r="J100" s="63">
        <f t="shared" si="227"/>
        <v>0</v>
      </c>
      <c r="K100" s="63">
        <f t="shared" ref="K100:M100" si="264">K94</f>
        <v>0</v>
      </c>
      <c r="L100" s="63">
        <f t="shared" si="264"/>
        <v>0</v>
      </c>
      <c r="M100" s="64">
        <f t="shared" si="264"/>
        <v>0</v>
      </c>
      <c r="N100" s="63">
        <f t="shared" si="229"/>
        <v>0</v>
      </c>
      <c r="O100" s="63">
        <f t="shared" ref="O100:Q100" si="265">O94</f>
        <v>0</v>
      </c>
      <c r="P100" s="63">
        <f t="shared" si="265"/>
        <v>0</v>
      </c>
      <c r="Q100" s="64">
        <f t="shared" si="265"/>
        <v>0</v>
      </c>
      <c r="R100" s="63">
        <f t="shared" si="231"/>
        <v>0</v>
      </c>
      <c r="S100" s="65">
        <f t="shared" si="253"/>
        <v>0</v>
      </c>
    </row>
    <row r="101" spans="1:19" s="6" customFormat="1" ht="15.65" customHeight="1" x14ac:dyDescent="0.3">
      <c r="A101" s="309"/>
      <c r="B101" s="13" t="s">
        <v>65</v>
      </c>
      <c r="C101" s="63">
        <f t="shared" ref="C101:E101" si="266">C92</f>
        <v>0</v>
      </c>
      <c r="D101" s="63">
        <f t="shared" si="266"/>
        <v>0</v>
      </c>
      <c r="E101" s="64">
        <f t="shared" si="266"/>
        <v>0</v>
      </c>
      <c r="F101" s="63">
        <f t="shared" si="225"/>
        <v>0</v>
      </c>
      <c r="G101" s="63">
        <f t="shared" ref="G101:I101" si="267">G92</f>
        <v>0</v>
      </c>
      <c r="H101" s="63">
        <f t="shared" si="267"/>
        <v>0</v>
      </c>
      <c r="I101" s="64">
        <f t="shared" si="267"/>
        <v>0</v>
      </c>
      <c r="J101" s="63">
        <f t="shared" si="227"/>
        <v>0</v>
      </c>
      <c r="K101" s="63">
        <f t="shared" ref="K101:M101" si="268">K92</f>
        <v>0</v>
      </c>
      <c r="L101" s="63">
        <f t="shared" si="268"/>
        <v>0</v>
      </c>
      <c r="M101" s="64">
        <f t="shared" si="268"/>
        <v>0</v>
      </c>
      <c r="N101" s="63">
        <f t="shared" si="229"/>
        <v>0</v>
      </c>
      <c r="O101" s="63">
        <f t="shared" ref="O101:Q101" si="269">O92</f>
        <v>0</v>
      </c>
      <c r="P101" s="63">
        <f t="shared" si="269"/>
        <v>0</v>
      </c>
      <c r="Q101" s="64">
        <f t="shared" si="269"/>
        <v>0</v>
      </c>
      <c r="R101" s="63">
        <f t="shared" si="231"/>
        <v>0</v>
      </c>
      <c r="S101" s="65">
        <f t="shared" si="253"/>
        <v>0</v>
      </c>
    </row>
    <row r="102" spans="1:19" s="6" customFormat="1" ht="15.65" customHeight="1" x14ac:dyDescent="0.3">
      <c r="A102" s="309"/>
      <c r="B102" s="30" t="s">
        <v>149</v>
      </c>
      <c r="C102" s="31">
        <f t="shared" ref="C102:E102" si="270">C89+C95</f>
        <v>0</v>
      </c>
      <c r="D102" s="31">
        <f t="shared" si="270"/>
        <v>0</v>
      </c>
      <c r="E102" s="32">
        <f t="shared" si="270"/>
        <v>0</v>
      </c>
      <c r="F102" s="32">
        <f t="shared" si="225"/>
        <v>0</v>
      </c>
      <c r="G102" s="31">
        <f t="shared" ref="G102:I102" si="271">G89+G95</f>
        <v>0</v>
      </c>
      <c r="H102" s="31">
        <f t="shared" si="271"/>
        <v>0</v>
      </c>
      <c r="I102" s="32">
        <f t="shared" si="271"/>
        <v>0</v>
      </c>
      <c r="J102" s="32">
        <f t="shared" si="227"/>
        <v>0</v>
      </c>
      <c r="K102" s="31">
        <f t="shared" ref="K102:M102" si="272">K89+K95</f>
        <v>0</v>
      </c>
      <c r="L102" s="31">
        <f t="shared" si="272"/>
        <v>0</v>
      </c>
      <c r="M102" s="32">
        <f t="shared" si="272"/>
        <v>0</v>
      </c>
      <c r="N102" s="32">
        <f t="shared" si="229"/>
        <v>0</v>
      </c>
      <c r="O102" s="31">
        <f t="shared" ref="O102:Q102" si="273">O89+O95</f>
        <v>0</v>
      </c>
      <c r="P102" s="31">
        <f t="shared" si="273"/>
        <v>0</v>
      </c>
      <c r="Q102" s="32">
        <f t="shared" si="273"/>
        <v>0</v>
      </c>
      <c r="R102" s="32">
        <f t="shared" si="231"/>
        <v>0</v>
      </c>
      <c r="S102" s="33">
        <f t="shared" si="253"/>
        <v>0</v>
      </c>
    </row>
    <row r="103" spans="1:19" s="6" customFormat="1" ht="15.65" customHeight="1" x14ac:dyDescent="0.3">
      <c r="A103" s="309"/>
      <c r="B103" s="34" t="s">
        <v>66</v>
      </c>
      <c r="C103" s="35">
        <f t="shared" ref="C103:E103" si="274">IF(C$7=0,0,C83/C$7*1000)</f>
        <v>0</v>
      </c>
      <c r="D103" s="35">
        <f t="shared" si="274"/>
        <v>0</v>
      </c>
      <c r="E103" s="35">
        <f t="shared" si="274"/>
        <v>0</v>
      </c>
      <c r="F103" s="36">
        <f t="shared" ref="F103" si="275">IF(SUM(C$7:E$7)=0,0,F83/SUM(C$7:E$7)*1000)</f>
        <v>0</v>
      </c>
      <c r="G103" s="35">
        <f t="shared" ref="G103:I103" si="276">IF(G$7=0,0,G83/G$7*1000)</f>
        <v>0</v>
      </c>
      <c r="H103" s="35">
        <f t="shared" si="276"/>
        <v>0</v>
      </c>
      <c r="I103" s="35">
        <f t="shared" si="276"/>
        <v>0</v>
      </c>
      <c r="J103" s="36">
        <f t="shared" ref="J103" si="277">IF(SUM(G$7:I$7)=0,0,J83/SUM(G$7:I$7)*1000)</f>
        <v>0</v>
      </c>
      <c r="K103" s="35">
        <f t="shared" ref="K103:M103" si="278">IF(K$7=0,0,K83/K$7*1000)</f>
        <v>0</v>
      </c>
      <c r="L103" s="35">
        <f t="shared" si="278"/>
        <v>0</v>
      </c>
      <c r="M103" s="35">
        <f t="shared" si="278"/>
        <v>0</v>
      </c>
      <c r="N103" s="36">
        <f t="shared" ref="N103" si="279">IF(SUM(K$7:M$7)=0,0,N83/SUM(K$7:M$7)*1000)</f>
        <v>0</v>
      </c>
      <c r="O103" s="35">
        <f t="shared" ref="O103:Q103" si="280">IF(O$7=0,0,O83/O$7*1000)</f>
        <v>0</v>
      </c>
      <c r="P103" s="35">
        <f t="shared" si="280"/>
        <v>0</v>
      </c>
      <c r="Q103" s="35">
        <f t="shared" si="280"/>
        <v>0</v>
      </c>
      <c r="R103" s="36">
        <f t="shared" ref="R103" si="281">IF(SUM(O$7:Q$7)=0,0,R83/SUM(O$7:Q$7)*1000)</f>
        <v>0</v>
      </c>
      <c r="S103" s="36">
        <f t="shared" ref="S103" si="282">IF(SUMIF($C$4:$R$4,1,$C$7:$R$7)=0,0,S83/SUMIF($C$4:$R$4,1,$C$7:$R$7)*1000)</f>
        <v>0</v>
      </c>
    </row>
    <row r="104" spans="1:19" s="6" customFormat="1" ht="15.65" customHeight="1" x14ac:dyDescent="0.3">
      <c r="A104" s="309"/>
      <c r="B104" s="34" t="s">
        <v>67</v>
      </c>
      <c r="C104" s="37">
        <f t="shared" ref="C104:S104" si="283">IF(C83=0,0,C96/C83)</f>
        <v>0</v>
      </c>
      <c r="D104" s="37">
        <f t="shared" si="283"/>
        <v>0</v>
      </c>
      <c r="E104" s="37">
        <f t="shared" si="283"/>
        <v>0</v>
      </c>
      <c r="F104" s="37">
        <f t="shared" si="283"/>
        <v>0</v>
      </c>
      <c r="G104" s="37">
        <f t="shared" si="283"/>
        <v>0</v>
      </c>
      <c r="H104" s="37">
        <f t="shared" si="283"/>
        <v>0</v>
      </c>
      <c r="I104" s="37">
        <f t="shared" si="283"/>
        <v>0</v>
      </c>
      <c r="J104" s="37">
        <f t="shared" si="283"/>
        <v>0</v>
      </c>
      <c r="K104" s="37">
        <f t="shared" si="283"/>
        <v>0</v>
      </c>
      <c r="L104" s="37">
        <f t="shared" si="283"/>
        <v>0</v>
      </c>
      <c r="M104" s="37">
        <f t="shared" si="283"/>
        <v>0</v>
      </c>
      <c r="N104" s="37">
        <f t="shared" si="283"/>
        <v>0</v>
      </c>
      <c r="O104" s="37">
        <f t="shared" si="283"/>
        <v>0</v>
      </c>
      <c r="P104" s="37">
        <f t="shared" si="283"/>
        <v>0</v>
      </c>
      <c r="Q104" s="37">
        <f t="shared" si="283"/>
        <v>0</v>
      </c>
      <c r="R104" s="37">
        <f t="shared" si="283"/>
        <v>0</v>
      </c>
      <c r="S104" s="37">
        <f t="shared" si="283"/>
        <v>0</v>
      </c>
    </row>
    <row r="105" spans="1:19" s="6" customFormat="1" ht="15.65" customHeight="1" x14ac:dyDescent="0.3">
      <c r="A105" s="309"/>
      <c r="B105" s="34" t="s">
        <v>68</v>
      </c>
      <c r="C105" s="36">
        <f t="shared" ref="C105:E105" si="284">IF(C$7=0,0,C96/C$7*1000)</f>
        <v>0</v>
      </c>
      <c r="D105" s="36">
        <f t="shared" si="284"/>
        <v>0</v>
      </c>
      <c r="E105" s="36">
        <f t="shared" si="284"/>
        <v>0</v>
      </c>
      <c r="F105" s="36">
        <f t="shared" ref="F105" si="285">IF(SUM(C$7:E$7)=0,0,F96/SUM(C$7:E$7)*1000)</f>
        <v>0</v>
      </c>
      <c r="G105" s="36">
        <f t="shared" ref="G105:I105" si="286">IF(G$7=0,0,G96/G$7*1000)</f>
        <v>0</v>
      </c>
      <c r="H105" s="36">
        <f t="shared" si="286"/>
        <v>0</v>
      </c>
      <c r="I105" s="36">
        <f t="shared" si="286"/>
        <v>0</v>
      </c>
      <c r="J105" s="36">
        <f t="shared" ref="J105" si="287">IF(SUM(G$7:I$7)=0,0,J96/SUM(G$7:I$7)*1000)</f>
        <v>0</v>
      </c>
      <c r="K105" s="36">
        <f t="shared" ref="K105:M105" si="288">IF(K$7=0,0,K96/K$7*1000)</f>
        <v>0</v>
      </c>
      <c r="L105" s="36">
        <f t="shared" si="288"/>
        <v>0</v>
      </c>
      <c r="M105" s="36">
        <f t="shared" si="288"/>
        <v>0</v>
      </c>
      <c r="N105" s="36">
        <f t="shared" ref="N105" si="289">IF(SUM(K$7:M$7)=0,0,N96/SUM(K$7:M$7)*1000)</f>
        <v>0</v>
      </c>
      <c r="O105" s="36">
        <f t="shared" ref="O105:Q105" si="290">IF(O$7=0,0,O96/O$7*1000)</f>
        <v>0</v>
      </c>
      <c r="P105" s="36">
        <f t="shared" si="290"/>
        <v>0</v>
      </c>
      <c r="Q105" s="36">
        <f t="shared" si="290"/>
        <v>0</v>
      </c>
      <c r="R105" s="36">
        <f t="shared" ref="R105" si="291">IF(SUM(O$7:Q$7)=0,0,R96/SUM(O$7:Q$7)*1000)</f>
        <v>0</v>
      </c>
      <c r="S105" s="36">
        <f t="shared" ref="S105" si="292">IF(SUMIF($C$4:$R$4,1,$C$7:$R$7)=0,0,S96/SUMIF($C$4:$R$4,1,$C$7:$R$7)*1000)</f>
        <v>0</v>
      </c>
    </row>
    <row r="106" spans="1:19" s="6" customFormat="1" ht="15.65" customHeight="1" x14ac:dyDescent="0.3">
      <c r="A106" s="309"/>
      <c r="B106" s="34" t="s">
        <v>69</v>
      </c>
      <c r="C106" s="37">
        <f t="shared" ref="C106" si="293">IF(C83=0,0,SUM(C97:C101)/C83)</f>
        <v>0</v>
      </c>
      <c r="D106" s="37">
        <f t="shared" ref="D106:S131" si="294">IF(D83=0,0,SUM(D97:D101)/D83)</f>
        <v>0</v>
      </c>
      <c r="E106" s="37">
        <f t="shared" si="294"/>
        <v>0</v>
      </c>
      <c r="F106" s="37">
        <f t="shared" si="294"/>
        <v>0</v>
      </c>
      <c r="G106" s="37">
        <f t="shared" si="294"/>
        <v>0</v>
      </c>
      <c r="H106" s="37">
        <f t="shared" si="294"/>
        <v>0</v>
      </c>
      <c r="I106" s="37">
        <f t="shared" si="294"/>
        <v>0</v>
      </c>
      <c r="J106" s="37">
        <f t="shared" si="294"/>
        <v>0</v>
      </c>
      <c r="K106" s="37">
        <f t="shared" si="294"/>
        <v>0</v>
      </c>
      <c r="L106" s="37">
        <f t="shared" si="294"/>
        <v>0</v>
      </c>
      <c r="M106" s="37">
        <f t="shared" si="294"/>
        <v>0</v>
      </c>
      <c r="N106" s="37">
        <f t="shared" si="294"/>
        <v>0</v>
      </c>
      <c r="O106" s="37">
        <f t="shared" si="294"/>
        <v>0</v>
      </c>
      <c r="P106" s="37">
        <f t="shared" si="294"/>
        <v>0</v>
      </c>
      <c r="Q106" s="37">
        <f t="shared" si="294"/>
        <v>0</v>
      </c>
      <c r="R106" s="37">
        <f t="shared" si="294"/>
        <v>0</v>
      </c>
      <c r="S106" s="37">
        <f t="shared" si="294"/>
        <v>0</v>
      </c>
    </row>
    <row r="107" spans="1:19" s="6" customFormat="1" ht="15.65" customHeight="1" thickBot="1" x14ac:dyDescent="0.35">
      <c r="A107" s="310"/>
      <c r="B107" s="38" t="s">
        <v>70</v>
      </c>
      <c r="C107" s="39">
        <f t="shared" ref="C107" si="295">IF(C$7=0,0,SUM(C97:C101)/C$7*1000)</f>
        <v>0</v>
      </c>
      <c r="D107" s="39">
        <f t="shared" ref="D107:E107" si="296">IF(D$7=0,0,SUM(D97:D101)/D$7*1000)</f>
        <v>0</v>
      </c>
      <c r="E107" s="39">
        <f t="shared" si="296"/>
        <v>0</v>
      </c>
      <c r="F107" s="39">
        <f t="shared" ref="F107" si="297">IF(SUM(C$7:E$7)=0,0,SUM(F97:F101)/SUM(C$7:E$7)*1000)</f>
        <v>0</v>
      </c>
      <c r="G107" s="39">
        <f t="shared" ref="G107:I107" si="298">IF(G$7=0,0,SUM(G97:G101)/G$7*1000)</f>
        <v>0</v>
      </c>
      <c r="H107" s="39">
        <f t="shared" si="298"/>
        <v>0</v>
      </c>
      <c r="I107" s="39">
        <f t="shared" si="298"/>
        <v>0</v>
      </c>
      <c r="J107" s="39">
        <f t="shared" ref="J107" si="299">IF(SUM(G$7:I$7)=0,0,SUM(J97:J101)/SUM(G$7:I$7)*1000)</f>
        <v>0</v>
      </c>
      <c r="K107" s="39">
        <f t="shared" ref="K107:M107" si="300">IF(K$7=0,0,SUM(K97:K101)/K$7*1000)</f>
        <v>0</v>
      </c>
      <c r="L107" s="39">
        <f t="shared" si="300"/>
        <v>0</v>
      </c>
      <c r="M107" s="39">
        <f t="shared" si="300"/>
        <v>0</v>
      </c>
      <c r="N107" s="39">
        <f t="shared" ref="N107" si="301">IF(SUM(K$7:M$7)=0,0,SUM(N97:N101)/SUM(K$7:M$7)*1000)</f>
        <v>0</v>
      </c>
      <c r="O107" s="39">
        <f t="shared" ref="O107:Q107" si="302">IF(O$7=0,0,SUM(O97:O101)/O$7*1000)</f>
        <v>0</v>
      </c>
      <c r="P107" s="39">
        <f t="shared" si="302"/>
        <v>0</v>
      </c>
      <c r="Q107" s="39">
        <f t="shared" si="302"/>
        <v>0</v>
      </c>
      <c r="R107" s="39">
        <f t="shared" ref="R107" si="303">IF(SUM(O$7:Q$7)=0,0,SUM(R97:R101)/SUM(O$7:Q$7)*1000)</f>
        <v>0</v>
      </c>
      <c r="S107" s="39">
        <f t="shared" ref="S107" si="304">IF(SUMIF($C$4:$R$4,1,$C$7:$R$7)=0,0,SUM(S97:S101)/SUMIF($C$4:$R$4,1,$C$7:$R$7)*1000)</f>
        <v>0</v>
      </c>
    </row>
    <row r="108" spans="1:19" s="6" customFormat="1" ht="15.65" customHeight="1" x14ac:dyDescent="0.3">
      <c r="A108" s="311" t="s">
        <v>8</v>
      </c>
      <c r="B108" s="17" t="s">
        <v>54</v>
      </c>
      <c r="C108" s="54">
        <f t="shared" ref="C108:E108" si="305">C109+C115</f>
        <v>0</v>
      </c>
      <c r="D108" s="54">
        <f t="shared" si="305"/>
        <v>0</v>
      </c>
      <c r="E108" s="54">
        <f t="shared" si="305"/>
        <v>0</v>
      </c>
      <c r="F108" s="54">
        <f t="shared" ref="F108:F127" si="306">SUM(C108:E108)</f>
        <v>0</v>
      </c>
      <c r="G108" s="54">
        <f t="shared" ref="G108:I108" si="307">G109+G115</f>
        <v>0</v>
      </c>
      <c r="H108" s="54">
        <f t="shared" si="307"/>
        <v>0</v>
      </c>
      <c r="I108" s="54">
        <f t="shared" si="307"/>
        <v>0</v>
      </c>
      <c r="J108" s="54">
        <f t="shared" ref="J108:J127" si="308">SUM(G108:I108)</f>
        <v>0</v>
      </c>
      <c r="K108" s="54">
        <f t="shared" ref="K108:M108" si="309">K109+K115</f>
        <v>0</v>
      </c>
      <c r="L108" s="54">
        <f t="shared" si="309"/>
        <v>0</v>
      </c>
      <c r="M108" s="54">
        <f t="shared" si="309"/>
        <v>0</v>
      </c>
      <c r="N108" s="54">
        <f t="shared" ref="N108:N127" si="310">SUM(K108:M108)</f>
        <v>0</v>
      </c>
      <c r="O108" s="54">
        <f t="shared" ref="O108:Q108" si="311">O109+O115</f>
        <v>0</v>
      </c>
      <c r="P108" s="54">
        <f t="shared" si="311"/>
        <v>0</v>
      </c>
      <c r="Q108" s="54">
        <f t="shared" si="311"/>
        <v>0</v>
      </c>
      <c r="R108" s="54">
        <f t="shared" ref="R108:R127" si="312">SUM(O108:Q108)</f>
        <v>0</v>
      </c>
      <c r="S108" s="56">
        <f t="shared" ref="S108" si="313">SUMIF($C$4:$R$4,1,$C108:$R108)</f>
        <v>0</v>
      </c>
    </row>
    <row r="109" spans="1:19" s="6" customFormat="1" ht="15.65" customHeight="1" x14ac:dyDescent="0.3">
      <c r="A109" s="309"/>
      <c r="B109" s="19" t="s">
        <v>55</v>
      </c>
      <c r="C109" s="55">
        <f t="shared" ref="C109:E109" si="314">SUM(C110:C114)</f>
        <v>0</v>
      </c>
      <c r="D109" s="55">
        <f t="shared" si="314"/>
        <v>0</v>
      </c>
      <c r="E109" s="55">
        <f t="shared" si="314"/>
        <v>0</v>
      </c>
      <c r="F109" s="53">
        <f t="shared" si="306"/>
        <v>0</v>
      </c>
      <c r="G109" s="55">
        <f t="shared" ref="G109:I109" si="315">SUM(G110:G114)</f>
        <v>0</v>
      </c>
      <c r="H109" s="55">
        <f t="shared" si="315"/>
        <v>0</v>
      </c>
      <c r="I109" s="55">
        <f t="shared" si="315"/>
        <v>0</v>
      </c>
      <c r="J109" s="53">
        <f t="shared" si="308"/>
        <v>0</v>
      </c>
      <c r="K109" s="55">
        <f t="shared" ref="K109:M109" si="316">SUM(K110:K114)</f>
        <v>0</v>
      </c>
      <c r="L109" s="55">
        <f t="shared" si="316"/>
        <v>0</v>
      </c>
      <c r="M109" s="55">
        <f t="shared" si="316"/>
        <v>0</v>
      </c>
      <c r="N109" s="53">
        <f t="shared" si="310"/>
        <v>0</v>
      </c>
      <c r="O109" s="55">
        <f t="shared" ref="O109:Q109" si="317">SUM(O110:O114)</f>
        <v>0</v>
      </c>
      <c r="P109" s="55">
        <f t="shared" si="317"/>
        <v>0</v>
      </c>
      <c r="Q109" s="55">
        <f t="shared" si="317"/>
        <v>0</v>
      </c>
      <c r="R109" s="53">
        <f t="shared" si="312"/>
        <v>0</v>
      </c>
      <c r="S109" s="57">
        <f t="shared" si="253"/>
        <v>0</v>
      </c>
    </row>
    <row r="110" spans="1:19" s="6" customFormat="1" ht="15.65" customHeight="1" x14ac:dyDescent="0.3">
      <c r="A110" s="309"/>
      <c r="B110" s="21" t="s">
        <v>56</v>
      </c>
      <c r="C110" s="49"/>
      <c r="D110" s="49"/>
      <c r="E110" s="49"/>
      <c r="F110" s="52">
        <f t="shared" si="306"/>
        <v>0</v>
      </c>
      <c r="G110" s="49"/>
      <c r="H110" s="49"/>
      <c r="I110" s="49"/>
      <c r="J110" s="52">
        <f t="shared" si="308"/>
        <v>0</v>
      </c>
      <c r="K110" s="49"/>
      <c r="L110" s="49"/>
      <c r="M110" s="49"/>
      <c r="N110" s="52">
        <f t="shared" si="310"/>
        <v>0</v>
      </c>
      <c r="O110" s="49"/>
      <c r="P110" s="49"/>
      <c r="Q110" s="49"/>
      <c r="R110" s="52">
        <f t="shared" si="312"/>
        <v>0</v>
      </c>
      <c r="S110" s="58">
        <f t="shared" si="253"/>
        <v>0</v>
      </c>
    </row>
    <row r="111" spans="1:19" s="6" customFormat="1" ht="15.65" customHeight="1" x14ac:dyDescent="0.3">
      <c r="A111" s="309"/>
      <c r="B111" s="22" t="s">
        <v>57</v>
      </c>
      <c r="C111" s="50"/>
      <c r="D111" s="50"/>
      <c r="E111" s="50"/>
      <c r="F111" s="53">
        <f t="shared" si="306"/>
        <v>0</v>
      </c>
      <c r="G111" s="50"/>
      <c r="H111" s="50"/>
      <c r="I111" s="50"/>
      <c r="J111" s="53">
        <f t="shared" si="308"/>
        <v>0</v>
      </c>
      <c r="K111" s="50"/>
      <c r="L111" s="50"/>
      <c r="M111" s="50"/>
      <c r="N111" s="53">
        <f t="shared" si="310"/>
        <v>0</v>
      </c>
      <c r="O111" s="50"/>
      <c r="P111" s="50"/>
      <c r="Q111" s="50"/>
      <c r="R111" s="53">
        <f t="shared" si="312"/>
        <v>0</v>
      </c>
      <c r="S111" s="59">
        <f t="shared" si="253"/>
        <v>0</v>
      </c>
    </row>
    <row r="112" spans="1:19" s="6" customFormat="1" ht="15.65" customHeight="1" x14ac:dyDescent="0.3">
      <c r="A112" s="309"/>
      <c r="B112" s="22" t="s">
        <v>58</v>
      </c>
      <c r="C112" s="50"/>
      <c r="D112" s="50"/>
      <c r="E112" s="50"/>
      <c r="F112" s="53">
        <f t="shared" si="306"/>
        <v>0</v>
      </c>
      <c r="G112" s="50"/>
      <c r="H112" s="50"/>
      <c r="I112" s="50"/>
      <c r="J112" s="53">
        <f t="shared" si="308"/>
        <v>0</v>
      </c>
      <c r="K112" s="50"/>
      <c r="L112" s="50"/>
      <c r="M112" s="50"/>
      <c r="N112" s="53">
        <f t="shared" si="310"/>
        <v>0</v>
      </c>
      <c r="O112" s="50"/>
      <c r="P112" s="50"/>
      <c r="Q112" s="50"/>
      <c r="R112" s="53">
        <f t="shared" si="312"/>
        <v>0</v>
      </c>
      <c r="S112" s="59">
        <f t="shared" si="253"/>
        <v>0</v>
      </c>
    </row>
    <row r="113" spans="1:19" s="6" customFormat="1" ht="15.65" customHeight="1" x14ac:dyDescent="0.3">
      <c r="A113" s="309"/>
      <c r="B113" s="22" t="s">
        <v>59</v>
      </c>
      <c r="C113" s="50"/>
      <c r="D113" s="50"/>
      <c r="E113" s="50"/>
      <c r="F113" s="53">
        <f t="shared" si="306"/>
        <v>0</v>
      </c>
      <c r="G113" s="50"/>
      <c r="H113" s="50"/>
      <c r="I113" s="50"/>
      <c r="J113" s="53">
        <f t="shared" si="308"/>
        <v>0</v>
      </c>
      <c r="K113" s="50"/>
      <c r="L113" s="50"/>
      <c r="M113" s="50"/>
      <c r="N113" s="53">
        <f t="shared" si="310"/>
        <v>0</v>
      </c>
      <c r="O113" s="50"/>
      <c r="P113" s="50"/>
      <c r="Q113" s="50"/>
      <c r="R113" s="53">
        <f t="shared" si="312"/>
        <v>0</v>
      </c>
      <c r="S113" s="59">
        <f t="shared" si="253"/>
        <v>0</v>
      </c>
    </row>
    <row r="114" spans="1:19" s="6" customFormat="1" ht="15.65" customHeight="1" x14ac:dyDescent="0.3">
      <c r="A114" s="309"/>
      <c r="B114" s="23" t="s">
        <v>148</v>
      </c>
      <c r="C114" s="51"/>
      <c r="D114" s="51"/>
      <c r="E114" s="51"/>
      <c r="F114" s="54">
        <f t="shared" si="306"/>
        <v>0</v>
      </c>
      <c r="G114" s="51"/>
      <c r="H114" s="51"/>
      <c r="I114" s="51"/>
      <c r="J114" s="54">
        <f t="shared" si="308"/>
        <v>0</v>
      </c>
      <c r="K114" s="51"/>
      <c r="L114" s="51"/>
      <c r="M114" s="51"/>
      <c r="N114" s="54">
        <f t="shared" si="310"/>
        <v>0</v>
      </c>
      <c r="O114" s="51"/>
      <c r="P114" s="51"/>
      <c r="Q114" s="51"/>
      <c r="R114" s="54">
        <f t="shared" si="312"/>
        <v>0</v>
      </c>
      <c r="S114" s="83">
        <f t="shared" si="253"/>
        <v>0</v>
      </c>
    </row>
    <row r="115" spans="1:19" s="6" customFormat="1" ht="15.65" customHeight="1" x14ac:dyDescent="0.3">
      <c r="A115" s="309"/>
      <c r="B115" s="19" t="s">
        <v>60</v>
      </c>
      <c r="C115" s="55">
        <f t="shared" ref="C115" si="318">SUM(C116:C120)</f>
        <v>0</v>
      </c>
      <c r="D115" s="55">
        <f t="shared" ref="D115:E115" si="319">SUM(D116:D120)</f>
        <v>0</v>
      </c>
      <c r="E115" s="55">
        <f t="shared" si="319"/>
        <v>0</v>
      </c>
      <c r="F115" s="53">
        <f t="shared" si="306"/>
        <v>0</v>
      </c>
      <c r="G115" s="55">
        <f t="shared" ref="G115" si="320">SUM(G116:G120)</f>
        <v>0</v>
      </c>
      <c r="H115" s="55">
        <f t="shared" ref="H115:I115" si="321">SUM(H116:H120)</f>
        <v>0</v>
      </c>
      <c r="I115" s="55">
        <f t="shared" si="321"/>
        <v>0</v>
      </c>
      <c r="J115" s="53">
        <f t="shared" si="308"/>
        <v>0</v>
      </c>
      <c r="K115" s="55">
        <f t="shared" ref="K115" si="322">SUM(K116:K120)</f>
        <v>0</v>
      </c>
      <c r="L115" s="55">
        <f t="shared" ref="L115:M115" si="323">SUM(L116:L120)</f>
        <v>0</v>
      </c>
      <c r="M115" s="55">
        <f t="shared" si="323"/>
        <v>0</v>
      </c>
      <c r="N115" s="53">
        <f t="shared" si="310"/>
        <v>0</v>
      </c>
      <c r="O115" s="55">
        <f t="shared" ref="O115" si="324">SUM(O116:O120)</f>
        <v>0</v>
      </c>
      <c r="P115" s="55">
        <f t="shared" ref="P115:Q115" si="325">SUM(P116:P120)</f>
        <v>0</v>
      </c>
      <c r="Q115" s="55">
        <f t="shared" si="325"/>
        <v>0</v>
      </c>
      <c r="R115" s="53">
        <f t="shared" si="312"/>
        <v>0</v>
      </c>
      <c r="S115" s="57">
        <f t="shared" si="253"/>
        <v>0</v>
      </c>
    </row>
    <row r="116" spans="1:19" s="6" customFormat="1" ht="15.65" customHeight="1" x14ac:dyDescent="0.3">
      <c r="A116" s="309"/>
      <c r="B116" s="24" t="s">
        <v>56</v>
      </c>
      <c r="C116" s="49"/>
      <c r="D116" s="49"/>
      <c r="E116" s="49"/>
      <c r="F116" s="52">
        <f t="shared" si="306"/>
        <v>0</v>
      </c>
      <c r="G116" s="49"/>
      <c r="H116" s="49"/>
      <c r="I116" s="49"/>
      <c r="J116" s="52">
        <f t="shared" si="308"/>
        <v>0</v>
      </c>
      <c r="K116" s="49"/>
      <c r="L116" s="49"/>
      <c r="M116" s="49"/>
      <c r="N116" s="52">
        <f t="shared" si="310"/>
        <v>0</v>
      </c>
      <c r="O116" s="49"/>
      <c r="P116" s="49"/>
      <c r="Q116" s="49"/>
      <c r="R116" s="52">
        <f t="shared" si="312"/>
        <v>0</v>
      </c>
      <c r="S116" s="58">
        <f t="shared" si="253"/>
        <v>0</v>
      </c>
    </row>
    <row r="117" spans="1:19" s="6" customFormat="1" ht="15.65" customHeight="1" x14ac:dyDescent="0.3">
      <c r="A117" s="309"/>
      <c r="B117" s="25" t="s">
        <v>61</v>
      </c>
      <c r="C117" s="50"/>
      <c r="D117" s="50"/>
      <c r="E117" s="50"/>
      <c r="F117" s="53">
        <f t="shared" si="306"/>
        <v>0</v>
      </c>
      <c r="G117" s="50"/>
      <c r="H117" s="50"/>
      <c r="I117" s="50"/>
      <c r="J117" s="53">
        <f t="shared" si="308"/>
        <v>0</v>
      </c>
      <c r="K117" s="50"/>
      <c r="L117" s="50"/>
      <c r="M117" s="50"/>
      <c r="N117" s="53">
        <f t="shared" si="310"/>
        <v>0</v>
      </c>
      <c r="O117" s="50"/>
      <c r="P117" s="50"/>
      <c r="Q117" s="50"/>
      <c r="R117" s="53">
        <f t="shared" si="312"/>
        <v>0</v>
      </c>
      <c r="S117" s="59">
        <f t="shared" si="253"/>
        <v>0</v>
      </c>
    </row>
    <row r="118" spans="1:19" s="6" customFormat="1" ht="15.65" customHeight="1" x14ac:dyDescent="0.3">
      <c r="A118" s="309"/>
      <c r="B118" s="25" t="s">
        <v>58</v>
      </c>
      <c r="C118" s="50"/>
      <c r="D118" s="50"/>
      <c r="E118" s="50"/>
      <c r="F118" s="53">
        <f t="shared" si="306"/>
        <v>0</v>
      </c>
      <c r="G118" s="50"/>
      <c r="H118" s="50"/>
      <c r="I118" s="50"/>
      <c r="J118" s="53">
        <f t="shared" si="308"/>
        <v>0</v>
      </c>
      <c r="K118" s="50"/>
      <c r="L118" s="50"/>
      <c r="M118" s="50"/>
      <c r="N118" s="53">
        <f t="shared" si="310"/>
        <v>0</v>
      </c>
      <c r="O118" s="50"/>
      <c r="P118" s="50"/>
      <c r="Q118" s="50"/>
      <c r="R118" s="53">
        <f t="shared" si="312"/>
        <v>0</v>
      </c>
      <c r="S118" s="59">
        <f t="shared" si="253"/>
        <v>0</v>
      </c>
    </row>
    <row r="119" spans="1:19" s="6" customFormat="1" ht="15.65" customHeight="1" x14ac:dyDescent="0.3">
      <c r="A119" s="309"/>
      <c r="B119" s="25" t="s">
        <v>62</v>
      </c>
      <c r="C119" s="50"/>
      <c r="D119" s="50"/>
      <c r="E119" s="50"/>
      <c r="F119" s="53">
        <f t="shared" si="306"/>
        <v>0</v>
      </c>
      <c r="G119" s="50"/>
      <c r="H119" s="50"/>
      <c r="I119" s="50"/>
      <c r="J119" s="53">
        <f t="shared" si="308"/>
        <v>0</v>
      </c>
      <c r="K119" s="50"/>
      <c r="L119" s="50"/>
      <c r="M119" s="50"/>
      <c r="N119" s="53">
        <f t="shared" si="310"/>
        <v>0</v>
      </c>
      <c r="O119" s="50"/>
      <c r="P119" s="50"/>
      <c r="Q119" s="50"/>
      <c r="R119" s="53">
        <f t="shared" si="312"/>
        <v>0</v>
      </c>
      <c r="S119" s="59">
        <f t="shared" si="253"/>
        <v>0</v>
      </c>
    </row>
    <row r="120" spans="1:19" s="6" customFormat="1" ht="15.65" customHeight="1" x14ac:dyDescent="0.3">
      <c r="A120" s="309"/>
      <c r="B120" s="23" t="s">
        <v>148</v>
      </c>
      <c r="C120" s="51"/>
      <c r="D120" s="51"/>
      <c r="E120" s="51"/>
      <c r="F120" s="54">
        <f t="shared" si="306"/>
        <v>0</v>
      </c>
      <c r="G120" s="51"/>
      <c r="H120" s="51"/>
      <c r="I120" s="51"/>
      <c r="J120" s="54">
        <f t="shared" si="308"/>
        <v>0</v>
      </c>
      <c r="K120" s="51"/>
      <c r="L120" s="51"/>
      <c r="M120" s="51"/>
      <c r="N120" s="54">
        <f t="shared" si="310"/>
        <v>0</v>
      </c>
      <c r="O120" s="51"/>
      <c r="P120" s="51"/>
      <c r="Q120" s="51"/>
      <c r="R120" s="54">
        <f t="shared" si="312"/>
        <v>0</v>
      </c>
      <c r="S120" s="83">
        <f t="shared" si="253"/>
        <v>0</v>
      </c>
    </row>
    <row r="121" spans="1:19" s="6" customFormat="1" ht="15.65" customHeight="1" x14ac:dyDescent="0.3">
      <c r="A121" s="309"/>
      <c r="B121" s="13" t="s">
        <v>43</v>
      </c>
      <c r="C121" s="60">
        <f t="shared" ref="C121:E121" si="326">C110+C116</f>
        <v>0</v>
      </c>
      <c r="D121" s="60">
        <f t="shared" si="326"/>
        <v>0</v>
      </c>
      <c r="E121" s="61">
        <f t="shared" si="326"/>
        <v>0</v>
      </c>
      <c r="F121" s="60">
        <f t="shared" si="306"/>
        <v>0</v>
      </c>
      <c r="G121" s="60">
        <f t="shared" ref="G121:I121" si="327">G110+G116</f>
        <v>0</v>
      </c>
      <c r="H121" s="60">
        <f t="shared" si="327"/>
        <v>0</v>
      </c>
      <c r="I121" s="61">
        <f t="shared" si="327"/>
        <v>0</v>
      </c>
      <c r="J121" s="60">
        <f t="shared" si="308"/>
        <v>0</v>
      </c>
      <c r="K121" s="60">
        <f t="shared" ref="K121:M121" si="328">K110+K116</f>
        <v>0</v>
      </c>
      <c r="L121" s="60">
        <f t="shared" si="328"/>
        <v>0</v>
      </c>
      <c r="M121" s="61">
        <f t="shared" si="328"/>
        <v>0</v>
      </c>
      <c r="N121" s="60">
        <f t="shared" si="310"/>
        <v>0</v>
      </c>
      <c r="O121" s="60">
        <f t="shared" ref="O121:Q121" si="329">O110+O116</f>
        <v>0</v>
      </c>
      <c r="P121" s="60">
        <f t="shared" si="329"/>
        <v>0</v>
      </c>
      <c r="Q121" s="61">
        <f t="shared" si="329"/>
        <v>0</v>
      </c>
      <c r="R121" s="60">
        <f t="shared" si="312"/>
        <v>0</v>
      </c>
      <c r="S121" s="62">
        <f t="shared" si="253"/>
        <v>0</v>
      </c>
    </row>
    <row r="122" spans="1:19" s="6" customFormat="1" ht="15.65" customHeight="1" x14ac:dyDescent="0.3">
      <c r="A122" s="309"/>
      <c r="B122" s="13" t="s">
        <v>44</v>
      </c>
      <c r="C122" s="63">
        <f t="shared" ref="C122:E122" si="330">C111</f>
        <v>0</v>
      </c>
      <c r="D122" s="63">
        <f t="shared" si="330"/>
        <v>0</v>
      </c>
      <c r="E122" s="64">
        <f t="shared" si="330"/>
        <v>0</v>
      </c>
      <c r="F122" s="63">
        <f t="shared" si="306"/>
        <v>0</v>
      </c>
      <c r="G122" s="63">
        <f t="shared" ref="G122:I122" si="331">G111</f>
        <v>0</v>
      </c>
      <c r="H122" s="63">
        <f t="shared" si="331"/>
        <v>0</v>
      </c>
      <c r="I122" s="64">
        <f t="shared" si="331"/>
        <v>0</v>
      </c>
      <c r="J122" s="63">
        <f t="shared" si="308"/>
        <v>0</v>
      </c>
      <c r="K122" s="63">
        <f t="shared" ref="K122:M122" si="332">K111</f>
        <v>0</v>
      </c>
      <c r="L122" s="63">
        <f t="shared" si="332"/>
        <v>0</v>
      </c>
      <c r="M122" s="64">
        <f t="shared" si="332"/>
        <v>0</v>
      </c>
      <c r="N122" s="63">
        <f t="shared" si="310"/>
        <v>0</v>
      </c>
      <c r="O122" s="63">
        <f t="shared" ref="O122:Q122" si="333">O111</f>
        <v>0</v>
      </c>
      <c r="P122" s="63">
        <f t="shared" si="333"/>
        <v>0</v>
      </c>
      <c r="Q122" s="64">
        <f t="shared" si="333"/>
        <v>0</v>
      </c>
      <c r="R122" s="63">
        <f t="shared" si="312"/>
        <v>0</v>
      </c>
      <c r="S122" s="65">
        <f t="shared" si="253"/>
        <v>0</v>
      </c>
    </row>
    <row r="123" spans="1:19" s="6" customFormat="1" ht="15.65" customHeight="1" x14ac:dyDescent="0.3">
      <c r="A123" s="309"/>
      <c r="B123" s="13" t="s">
        <v>45</v>
      </c>
      <c r="C123" s="63">
        <f t="shared" ref="C123:E123" si="334">C112+C118</f>
        <v>0</v>
      </c>
      <c r="D123" s="63">
        <f t="shared" si="334"/>
        <v>0</v>
      </c>
      <c r="E123" s="64">
        <f t="shared" si="334"/>
        <v>0</v>
      </c>
      <c r="F123" s="63">
        <f t="shared" si="306"/>
        <v>0</v>
      </c>
      <c r="G123" s="63">
        <f t="shared" ref="G123:I123" si="335">G112+G118</f>
        <v>0</v>
      </c>
      <c r="H123" s="63">
        <f t="shared" si="335"/>
        <v>0</v>
      </c>
      <c r="I123" s="64">
        <f t="shared" si="335"/>
        <v>0</v>
      </c>
      <c r="J123" s="63">
        <f t="shared" si="308"/>
        <v>0</v>
      </c>
      <c r="K123" s="63">
        <f t="shared" ref="K123:M123" si="336">K112+K118</f>
        <v>0</v>
      </c>
      <c r="L123" s="63">
        <f t="shared" si="336"/>
        <v>0</v>
      </c>
      <c r="M123" s="64">
        <f t="shared" si="336"/>
        <v>0</v>
      </c>
      <c r="N123" s="63">
        <f t="shared" si="310"/>
        <v>0</v>
      </c>
      <c r="O123" s="63">
        <f t="shared" ref="O123:Q123" si="337">O112+O118</f>
        <v>0</v>
      </c>
      <c r="P123" s="63">
        <f t="shared" si="337"/>
        <v>0</v>
      </c>
      <c r="Q123" s="64">
        <f t="shared" si="337"/>
        <v>0</v>
      </c>
      <c r="R123" s="63">
        <f t="shared" si="312"/>
        <v>0</v>
      </c>
      <c r="S123" s="65">
        <f t="shared" si="253"/>
        <v>0</v>
      </c>
    </row>
    <row r="124" spans="1:19" s="6" customFormat="1" ht="15.65" customHeight="1" x14ac:dyDescent="0.3">
      <c r="A124" s="309"/>
      <c r="B124" s="13" t="s">
        <v>63</v>
      </c>
      <c r="C124" s="63">
        <f t="shared" ref="C124:E124" si="338">C113</f>
        <v>0</v>
      </c>
      <c r="D124" s="63">
        <f t="shared" si="338"/>
        <v>0</v>
      </c>
      <c r="E124" s="64">
        <f t="shared" si="338"/>
        <v>0</v>
      </c>
      <c r="F124" s="63">
        <f t="shared" si="306"/>
        <v>0</v>
      </c>
      <c r="G124" s="63">
        <f t="shared" ref="G124:I124" si="339">G113</f>
        <v>0</v>
      </c>
      <c r="H124" s="63">
        <f t="shared" si="339"/>
        <v>0</v>
      </c>
      <c r="I124" s="64">
        <f t="shared" si="339"/>
        <v>0</v>
      </c>
      <c r="J124" s="63">
        <f t="shared" si="308"/>
        <v>0</v>
      </c>
      <c r="K124" s="63">
        <f t="shared" ref="K124:M124" si="340">K113</f>
        <v>0</v>
      </c>
      <c r="L124" s="63">
        <f t="shared" si="340"/>
        <v>0</v>
      </c>
      <c r="M124" s="64">
        <f t="shared" si="340"/>
        <v>0</v>
      </c>
      <c r="N124" s="63">
        <f t="shared" si="310"/>
        <v>0</v>
      </c>
      <c r="O124" s="63">
        <f t="shared" ref="O124:Q124" si="341">O113</f>
        <v>0</v>
      </c>
      <c r="P124" s="63">
        <f t="shared" si="341"/>
        <v>0</v>
      </c>
      <c r="Q124" s="64">
        <f t="shared" si="341"/>
        <v>0</v>
      </c>
      <c r="R124" s="63">
        <f t="shared" si="312"/>
        <v>0</v>
      </c>
      <c r="S124" s="65">
        <f t="shared" si="253"/>
        <v>0</v>
      </c>
    </row>
    <row r="125" spans="1:19" s="6" customFormat="1" ht="15.65" customHeight="1" x14ac:dyDescent="0.3">
      <c r="A125" s="309"/>
      <c r="B125" s="13" t="s">
        <v>64</v>
      </c>
      <c r="C125" s="63">
        <f t="shared" ref="C125:E125" si="342">C119</f>
        <v>0</v>
      </c>
      <c r="D125" s="63">
        <f t="shared" si="342"/>
        <v>0</v>
      </c>
      <c r="E125" s="64">
        <f t="shared" si="342"/>
        <v>0</v>
      </c>
      <c r="F125" s="63">
        <f t="shared" si="306"/>
        <v>0</v>
      </c>
      <c r="G125" s="63">
        <f t="shared" ref="G125:I125" si="343">G119</f>
        <v>0</v>
      </c>
      <c r="H125" s="63">
        <f t="shared" si="343"/>
        <v>0</v>
      </c>
      <c r="I125" s="64">
        <f t="shared" si="343"/>
        <v>0</v>
      </c>
      <c r="J125" s="63">
        <f t="shared" si="308"/>
        <v>0</v>
      </c>
      <c r="K125" s="63">
        <f t="shared" ref="K125:M125" si="344">K119</f>
        <v>0</v>
      </c>
      <c r="L125" s="63">
        <f t="shared" si="344"/>
        <v>0</v>
      </c>
      <c r="M125" s="64">
        <f t="shared" si="344"/>
        <v>0</v>
      </c>
      <c r="N125" s="63">
        <f t="shared" si="310"/>
        <v>0</v>
      </c>
      <c r="O125" s="63">
        <f t="shared" ref="O125:Q125" si="345">O119</f>
        <v>0</v>
      </c>
      <c r="P125" s="63">
        <f t="shared" si="345"/>
        <v>0</v>
      </c>
      <c r="Q125" s="64">
        <f t="shared" si="345"/>
        <v>0</v>
      </c>
      <c r="R125" s="63">
        <f t="shared" si="312"/>
        <v>0</v>
      </c>
      <c r="S125" s="65">
        <f t="shared" si="253"/>
        <v>0</v>
      </c>
    </row>
    <row r="126" spans="1:19" s="6" customFormat="1" ht="15.65" customHeight="1" x14ac:dyDescent="0.3">
      <c r="A126" s="309"/>
      <c r="B126" s="13" t="s">
        <v>65</v>
      </c>
      <c r="C126" s="63">
        <f t="shared" ref="C126:E126" si="346">C117</f>
        <v>0</v>
      </c>
      <c r="D126" s="63">
        <f t="shared" si="346"/>
        <v>0</v>
      </c>
      <c r="E126" s="64">
        <f t="shared" si="346"/>
        <v>0</v>
      </c>
      <c r="F126" s="63">
        <f t="shared" si="306"/>
        <v>0</v>
      </c>
      <c r="G126" s="63">
        <f t="shared" ref="G126:I126" si="347">G117</f>
        <v>0</v>
      </c>
      <c r="H126" s="63">
        <f t="shared" si="347"/>
        <v>0</v>
      </c>
      <c r="I126" s="64">
        <f t="shared" si="347"/>
        <v>0</v>
      </c>
      <c r="J126" s="63">
        <f t="shared" si="308"/>
        <v>0</v>
      </c>
      <c r="K126" s="63">
        <f t="shared" ref="K126:M126" si="348">K117</f>
        <v>0</v>
      </c>
      <c r="L126" s="63">
        <f t="shared" si="348"/>
        <v>0</v>
      </c>
      <c r="M126" s="64">
        <f t="shared" si="348"/>
        <v>0</v>
      </c>
      <c r="N126" s="63">
        <f t="shared" si="310"/>
        <v>0</v>
      </c>
      <c r="O126" s="63">
        <f t="shared" ref="O126:Q126" si="349">O117</f>
        <v>0</v>
      </c>
      <c r="P126" s="63">
        <f t="shared" si="349"/>
        <v>0</v>
      </c>
      <c r="Q126" s="64">
        <f t="shared" si="349"/>
        <v>0</v>
      </c>
      <c r="R126" s="63">
        <f t="shared" si="312"/>
        <v>0</v>
      </c>
      <c r="S126" s="65">
        <f t="shared" si="253"/>
        <v>0</v>
      </c>
    </row>
    <row r="127" spans="1:19" s="6" customFormat="1" ht="15.65" customHeight="1" x14ac:dyDescent="0.3">
      <c r="A127" s="309"/>
      <c r="B127" s="30" t="s">
        <v>149</v>
      </c>
      <c r="C127" s="31">
        <f t="shared" ref="C127:E127" si="350">C114+C120</f>
        <v>0</v>
      </c>
      <c r="D127" s="31">
        <f t="shared" si="350"/>
        <v>0</v>
      </c>
      <c r="E127" s="32">
        <f t="shared" si="350"/>
        <v>0</v>
      </c>
      <c r="F127" s="32">
        <f t="shared" si="306"/>
        <v>0</v>
      </c>
      <c r="G127" s="31">
        <f t="shared" ref="G127:I127" si="351">G114+G120</f>
        <v>0</v>
      </c>
      <c r="H127" s="31">
        <f t="shared" si="351"/>
        <v>0</v>
      </c>
      <c r="I127" s="32">
        <f t="shared" si="351"/>
        <v>0</v>
      </c>
      <c r="J127" s="32">
        <f t="shared" si="308"/>
        <v>0</v>
      </c>
      <c r="K127" s="31">
        <f t="shared" ref="K127:M127" si="352">K114+K120</f>
        <v>0</v>
      </c>
      <c r="L127" s="31">
        <f t="shared" si="352"/>
        <v>0</v>
      </c>
      <c r="M127" s="32">
        <f t="shared" si="352"/>
        <v>0</v>
      </c>
      <c r="N127" s="32">
        <f t="shared" si="310"/>
        <v>0</v>
      </c>
      <c r="O127" s="31">
        <f t="shared" ref="O127:Q127" si="353">O114+O120</f>
        <v>0</v>
      </c>
      <c r="P127" s="31">
        <f t="shared" si="353"/>
        <v>0</v>
      </c>
      <c r="Q127" s="32">
        <f t="shared" si="353"/>
        <v>0</v>
      </c>
      <c r="R127" s="32">
        <f t="shared" si="312"/>
        <v>0</v>
      </c>
      <c r="S127" s="33">
        <f t="shared" si="253"/>
        <v>0</v>
      </c>
    </row>
    <row r="128" spans="1:19" s="6" customFormat="1" ht="15.65" customHeight="1" x14ac:dyDescent="0.3">
      <c r="A128" s="309"/>
      <c r="B128" s="34" t="s">
        <v>66</v>
      </c>
      <c r="C128" s="35">
        <f t="shared" ref="C128:E128" si="354">IF(C$7=0,0,C108/C$7*1000)</f>
        <v>0</v>
      </c>
      <c r="D128" s="35">
        <f t="shared" si="354"/>
        <v>0</v>
      </c>
      <c r="E128" s="35">
        <f t="shared" si="354"/>
        <v>0</v>
      </c>
      <c r="F128" s="36">
        <f t="shared" ref="F128" si="355">IF(SUM(C$7:E$7)=0,0,F108/SUM(C$7:E$7)*1000)</f>
        <v>0</v>
      </c>
      <c r="G128" s="35">
        <f t="shared" ref="G128:I128" si="356">IF(G$7=0,0,G108/G$7*1000)</f>
        <v>0</v>
      </c>
      <c r="H128" s="35">
        <f t="shared" si="356"/>
        <v>0</v>
      </c>
      <c r="I128" s="35">
        <f t="shared" si="356"/>
        <v>0</v>
      </c>
      <c r="J128" s="36">
        <f t="shared" ref="J128" si="357">IF(SUM(G$7:I$7)=0,0,J108/SUM(G$7:I$7)*1000)</f>
        <v>0</v>
      </c>
      <c r="K128" s="35">
        <f t="shared" ref="K128:M128" si="358">IF(K$7=0,0,K108/K$7*1000)</f>
        <v>0</v>
      </c>
      <c r="L128" s="35">
        <f t="shared" si="358"/>
        <v>0</v>
      </c>
      <c r="M128" s="35">
        <f t="shared" si="358"/>
        <v>0</v>
      </c>
      <c r="N128" s="36">
        <f t="shared" ref="N128" si="359">IF(SUM(K$7:M$7)=0,0,N108/SUM(K$7:M$7)*1000)</f>
        <v>0</v>
      </c>
      <c r="O128" s="35">
        <f t="shared" ref="O128:Q128" si="360">IF(O$7=0,0,O108/O$7*1000)</f>
        <v>0</v>
      </c>
      <c r="P128" s="35">
        <f t="shared" si="360"/>
        <v>0</v>
      </c>
      <c r="Q128" s="35">
        <f t="shared" si="360"/>
        <v>0</v>
      </c>
      <c r="R128" s="36">
        <f t="shared" ref="R128" si="361">IF(SUM(O$7:Q$7)=0,0,R108/SUM(O$7:Q$7)*1000)</f>
        <v>0</v>
      </c>
      <c r="S128" s="36">
        <f t="shared" ref="S128" si="362">IF(SUMIF($C$4:$R$4,1,$C$7:$R$7)=0,0,S108/SUMIF($C$4:$R$4,1,$C$7:$R$7)*1000)</f>
        <v>0</v>
      </c>
    </row>
    <row r="129" spans="1:19" s="6" customFormat="1" ht="15.65" customHeight="1" x14ac:dyDescent="0.3">
      <c r="A129" s="309"/>
      <c r="B129" s="34" t="s">
        <v>67</v>
      </c>
      <c r="C129" s="37">
        <f t="shared" ref="C129:S129" si="363">IF(C108=0,0,C121/C108)</f>
        <v>0</v>
      </c>
      <c r="D129" s="37">
        <f t="shared" si="363"/>
        <v>0</v>
      </c>
      <c r="E129" s="37">
        <f t="shared" si="363"/>
        <v>0</v>
      </c>
      <c r="F129" s="37">
        <f t="shared" si="363"/>
        <v>0</v>
      </c>
      <c r="G129" s="37">
        <f t="shared" si="363"/>
        <v>0</v>
      </c>
      <c r="H129" s="37">
        <f t="shared" si="363"/>
        <v>0</v>
      </c>
      <c r="I129" s="37">
        <f t="shared" si="363"/>
        <v>0</v>
      </c>
      <c r="J129" s="37">
        <f t="shared" si="363"/>
        <v>0</v>
      </c>
      <c r="K129" s="37">
        <f t="shared" si="363"/>
        <v>0</v>
      </c>
      <c r="L129" s="37">
        <f t="shared" si="363"/>
        <v>0</v>
      </c>
      <c r="M129" s="37">
        <f t="shared" si="363"/>
        <v>0</v>
      </c>
      <c r="N129" s="37">
        <f t="shared" si="363"/>
        <v>0</v>
      </c>
      <c r="O129" s="37">
        <f t="shared" si="363"/>
        <v>0</v>
      </c>
      <c r="P129" s="37">
        <f t="shared" si="363"/>
        <v>0</v>
      </c>
      <c r="Q129" s="37">
        <f t="shared" si="363"/>
        <v>0</v>
      </c>
      <c r="R129" s="37">
        <f t="shared" si="363"/>
        <v>0</v>
      </c>
      <c r="S129" s="37">
        <f t="shared" si="363"/>
        <v>0</v>
      </c>
    </row>
    <row r="130" spans="1:19" s="6" customFormat="1" ht="15.65" customHeight="1" x14ac:dyDescent="0.3">
      <c r="A130" s="309"/>
      <c r="B130" s="34" t="s">
        <v>68</v>
      </c>
      <c r="C130" s="36">
        <f t="shared" ref="C130:E130" si="364">IF(C$7=0,0,C121/C$7*1000)</f>
        <v>0</v>
      </c>
      <c r="D130" s="36">
        <f t="shared" si="364"/>
        <v>0</v>
      </c>
      <c r="E130" s="36">
        <f t="shared" si="364"/>
        <v>0</v>
      </c>
      <c r="F130" s="36">
        <f t="shared" ref="F130" si="365">IF(SUM(C$7:E$7)=0,0,F121/SUM(C$7:E$7)*1000)</f>
        <v>0</v>
      </c>
      <c r="G130" s="36">
        <f t="shared" ref="G130:I130" si="366">IF(G$7=0,0,G121/G$7*1000)</f>
        <v>0</v>
      </c>
      <c r="H130" s="36">
        <f t="shared" si="366"/>
        <v>0</v>
      </c>
      <c r="I130" s="36">
        <f t="shared" si="366"/>
        <v>0</v>
      </c>
      <c r="J130" s="36">
        <f t="shared" ref="J130" si="367">IF(SUM(G$7:I$7)=0,0,J121/SUM(G$7:I$7)*1000)</f>
        <v>0</v>
      </c>
      <c r="K130" s="36">
        <f t="shared" ref="K130:M130" si="368">IF(K$7=0,0,K121/K$7*1000)</f>
        <v>0</v>
      </c>
      <c r="L130" s="36">
        <f t="shared" si="368"/>
        <v>0</v>
      </c>
      <c r="M130" s="36">
        <f t="shared" si="368"/>
        <v>0</v>
      </c>
      <c r="N130" s="36">
        <f t="shared" ref="N130" si="369">IF(SUM(K$7:M$7)=0,0,N121/SUM(K$7:M$7)*1000)</f>
        <v>0</v>
      </c>
      <c r="O130" s="36">
        <f t="shared" ref="O130:Q130" si="370">IF(O$7=0,0,O121/O$7*1000)</f>
        <v>0</v>
      </c>
      <c r="P130" s="36">
        <f t="shared" si="370"/>
        <v>0</v>
      </c>
      <c r="Q130" s="36">
        <f t="shared" si="370"/>
        <v>0</v>
      </c>
      <c r="R130" s="36">
        <f t="shared" ref="R130" si="371">IF(SUM(O$7:Q$7)=0,0,R121/SUM(O$7:Q$7)*1000)</f>
        <v>0</v>
      </c>
      <c r="S130" s="36">
        <f t="shared" ref="S130" si="372">IF(SUMIF($C$4:$R$4,1,$C$7:$R$7)=0,0,S121/SUMIF($C$4:$R$4,1,$C$7:$R$7)*1000)</f>
        <v>0</v>
      </c>
    </row>
    <row r="131" spans="1:19" s="6" customFormat="1" ht="15.65" customHeight="1" x14ac:dyDescent="0.3">
      <c r="A131" s="309"/>
      <c r="B131" s="34" t="s">
        <v>69</v>
      </c>
      <c r="C131" s="37">
        <f t="shared" ref="C131" si="373">IF(C108=0,0,SUM(C122:C126)/C108)</f>
        <v>0</v>
      </c>
      <c r="D131" s="37">
        <f t="shared" ref="D131:R131" si="374">IF(D108=0,0,SUM(D122:D126)/D108)</f>
        <v>0</v>
      </c>
      <c r="E131" s="37">
        <f t="shared" si="374"/>
        <v>0</v>
      </c>
      <c r="F131" s="37">
        <f t="shared" si="374"/>
        <v>0</v>
      </c>
      <c r="G131" s="37">
        <f t="shared" si="374"/>
        <v>0</v>
      </c>
      <c r="H131" s="37">
        <f t="shared" si="374"/>
        <v>0</v>
      </c>
      <c r="I131" s="37">
        <f t="shared" si="374"/>
        <v>0</v>
      </c>
      <c r="J131" s="37">
        <f t="shared" si="374"/>
        <v>0</v>
      </c>
      <c r="K131" s="37">
        <f t="shared" si="374"/>
        <v>0</v>
      </c>
      <c r="L131" s="37">
        <f t="shared" si="374"/>
        <v>0</v>
      </c>
      <c r="M131" s="37">
        <f t="shared" si="374"/>
        <v>0</v>
      </c>
      <c r="N131" s="37">
        <f t="shared" si="374"/>
        <v>0</v>
      </c>
      <c r="O131" s="37">
        <f t="shared" si="374"/>
        <v>0</v>
      </c>
      <c r="P131" s="37">
        <f t="shared" si="374"/>
        <v>0</v>
      </c>
      <c r="Q131" s="37">
        <f t="shared" si="374"/>
        <v>0</v>
      </c>
      <c r="R131" s="37">
        <f t="shared" si="374"/>
        <v>0</v>
      </c>
      <c r="S131" s="37">
        <f t="shared" si="294"/>
        <v>0</v>
      </c>
    </row>
    <row r="132" spans="1:19" s="6" customFormat="1" ht="15.65" customHeight="1" thickBot="1" x14ac:dyDescent="0.35">
      <c r="A132" s="310"/>
      <c r="B132" s="38" t="s">
        <v>70</v>
      </c>
      <c r="C132" s="39">
        <f t="shared" ref="C132" si="375">IF(C$7=0,0,SUM(C122:C126)/C$7*1000)</f>
        <v>0</v>
      </c>
      <c r="D132" s="39">
        <f t="shared" ref="D132:E132" si="376">IF(D$7=0,0,SUM(D122:D126)/D$7*1000)</f>
        <v>0</v>
      </c>
      <c r="E132" s="39">
        <f t="shared" si="376"/>
        <v>0</v>
      </c>
      <c r="F132" s="39">
        <f t="shared" ref="F132" si="377">IF(SUM(C$7:E$7)=0,0,SUM(F122:F126)/SUM(C$7:E$7)*1000)</f>
        <v>0</v>
      </c>
      <c r="G132" s="39">
        <f t="shared" ref="G132:I132" si="378">IF(G$7=0,0,SUM(G122:G126)/G$7*1000)</f>
        <v>0</v>
      </c>
      <c r="H132" s="39">
        <f t="shared" si="378"/>
        <v>0</v>
      </c>
      <c r="I132" s="39">
        <f t="shared" si="378"/>
        <v>0</v>
      </c>
      <c r="J132" s="39">
        <f t="shared" ref="J132" si="379">IF(SUM(G$7:I$7)=0,0,SUM(J122:J126)/SUM(G$7:I$7)*1000)</f>
        <v>0</v>
      </c>
      <c r="K132" s="39">
        <f t="shared" ref="K132:M132" si="380">IF(K$7=0,0,SUM(K122:K126)/K$7*1000)</f>
        <v>0</v>
      </c>
      <c r="L132" s="39">
        <f t="shared" si="380"/>
        <v>0</v>
      </c>
      <c r="M132" s="39">
        <f t="shared" si="380"/>
        <v>0</v>
      </c>
      <c r="N132" s="39">
        <f t="shared" ref="N132" si="381">IF(SUM(K$7:M$7)=0,0,SUM(N122:N126)/SUM(K$7:M$7)*1000)</f>
        <v>0</v>
      </c>
      <c r="O132" s="39">
        <f t="shared" ref="O132:Q132" si="382">IF(O$7=0,0,SUM(O122:O126)/O$7*1000)</f>
        <v>0</v>
      </c>
      <c r="P132" s="39">
        <f t="shared" si="382"/>
        <v>0</v>
      </c>
      <c r="Q132" s="39">
        <f t="shared" si="382"/>
        <v>0</v>
      </c>
      <c r="R132" s="39">
        <f t="shared" ref="R132" si="383">IF(SUM(O$7:Q$7)=0,0,SUM(R122:R126)/SUM(O$7:Q$7)*1000)</f>
        <v>0</v>
      </c>
      <c r="S132" s="39">
        <f t="shared" ref="S132" si="384">IF(SUMIF($C$4:$R$4,1,$C$7:$R$7)=0,0,SUM(S122:S126)/SUMIF($C$4:$R$4,1,$C$7:$R$7)*1000)</f>
        <v>0</v>
      </c>
    </row>
    <row r="133" spans="1:19" s="6" customFormat="1" ht="15.65" customHeight="1" x14ac:dyDescent="0.3">
      <c r="A133" s="311" t="s">
        <v>9</v>
      </c>
      <c r="B133" s="17" t="s">
        <v>54</v>
      </c>
      <c r="C133" s="54">
        <f t="shared" ref="C133:E133" si="385">C134+C140</f>
        <v>0</v>
      </c>
      <c r="D133" s="54">
        <f t="shared" si="385"/>
        <v>0</v>
      </c>
      <c r="E133" s="54">
        <f t="shared" si="385"/>
        <v>0</v>
      </c>
      <c r="F133" s="54">
        <f t="shared" ref="F133:F152" si="386">SUM(C133:E133)</f>
        <v>0</v>
      </c>
      <c r="G133" s="54">
        <f t="shared" ref="G133:I133" si="387">G134+G140</f>
        <v>0</v>
      </c>
      <c r="H133" s="54">
        <f t="shared" si="387"/>
        <v>0</v>
      </c>
      <c r="I133" s="54">
        <f t="shared" si="387"/>
        <v>0</v>
      </c>
      <c r="J133" s="54">
        <f t="shared" ref="J133:J152" si="388">SUM(G133:I133)</f>
        <v>0</v>
      </c>
      <c r="K133" s="54">
        <f t="shared" ref="K133:M133" si="389">K134+K140</f>
        <v>0</v>
      </c>
      <c r="L133" s="54">
        <f t="shared" si="389"/>
        <v>0</v>
      </c>
      <c r="M133" s="54">
        <f t="shared" si="389"/>
        <v>0</v>
      </c>
      <c r="N133" s="54">
        <f t="shared" ref="N133:N152" si="390">SUM(K133:M133)</f>
        <v>0</v>
      </c>
      <c r="O133" s="54">
        <f t="shared" ref="O133:Q133" si="391">O134+O140</f>
        <v>0</v>
      </c>
      <c r="P133" s="54">
        <f t="shared" si="391"/>
        <v>0</v>
      </c>
      <c r="Q133" s="54">
        <f t="shared" si="391"/>
        <v>0</v>
      </c>
      <c r="R133" s="54">
        <f t="shared" ref="R133:R152" si="392">SUM(O133:Q133)</f>
        <v>0</v>
      </c>
      <c r="S133" s="56">
        <f t="shared" ref="S133" si="393">SUMIF($C$4:$R$4,1,$C133:$R133)</f>
        <v>0</v>
      </c>
    </row>
    <row r="134" spans="1:19" s="6" customFormat="1" ht="15.65" customHeight="1" x14ac:dyDescent="0.3">
      <c r="A134" s="309"/>
      <c r="B134" s="19" t="s">
        <v>55</v>
      </c>
      <c r="C134" s="55">
        <f t="shared" ref="C134:E134" si="394">SUM(C135:C139)</f>
        <v>0</v>
      </c>
      <c r="D134" s="55">
        <f t="shared" si="394"/>
        <v>0</v>
      </c>
      <c r="E134" s="55">
        <f t="shared" si="394"/>
        <v>0</v>
      </c>
      <c r="F134" s="53">
        <f t="shared" si="386"/>
        <v>0</v>
      </c>
      <c r="G134" s="55">
        <f t="shared" ref="G134:I134" si="395">SUM(G135:G139)</f>
        <v>0</v>
      </c>
      <c r="H134" s="55">
        <f t="shared" si="395"/>
        <v>0</v>
      </c>
      <c r="I134" s="55">
        <f t="shared" si="395"/>
        <v>0</v>
      </c>
      <c r="J134" s="53">
        <f t="shared" si="388"/>
        <v>0</v>
      </c>
      <c r="K134" s="55">
        <f t="shared" ref="K134:M134" si="396">SUM(K135:K139)</f>
        <v>0</v>
      </c>
      <c r="L134" s="55">
        <f t="shared" si="396"/>
        <v>0</v>
      </c>
      <c r="M134" s="55">
        <f t="shared" si="396"/>
        <v>0</v>
      </c>
      <c r="N134" s="53">
        <f t="shared" si="390"/>
        <v>0</v>
      </c>
      <c r="O134" s="55">
        <f t="shared" ref="O134:Q134" si="397">SUM(O135:O139)</f>
        <v>0</v>
      </c>
      <c r="P134" s="55">
        <f t="shared" si="397"/>
        <v>0</v>
      </c>
      <c r="Q134" s="55">
        <f t="shared" si="397"/>
        <v>0</v>
      </c>
      <c r="R134" s="53">
        <f t="shared" si="392"/>
        <v>0</v>
      </c>
      <c r="S134" s="57">
        <f t="shared" si="253"/>
        <v>0</v>
      </c>
    </row>
    <row r="135" spans="1:19" s="6" customFormat="1" ht="15.65" customHeight="1" x14ac:dyDescent="0.3">
      <c r="A135" s="309"/>
      <c r="B135" s="21" t="s">
        <v>56</v>
      </c>
      <c r="C135" s="49"/>
      <c r="D135" s="49"/>
      <c r="E135" s="49"/>
      <c r="F135" s="52">
        <f t="shared" si="386"/>
        <v>0</v>
      </c>
      <c r="G135" s="49"/>
      <c r="H135" s="49"/>
      <c r="I135" s="49"/>
      <c r="J135" s="52">
        <f t="shared" si="388"/>
        <v>0</v>
      </c>
      <c r="K135" s="49"/>
      <c r="L135" s="49"/>
      <c r="M135" s="49"/>
      <c r="N135" s="52">
        <f t="shared" si="390"/>
        <v>0</v>
      </c>
      <c r="O135" s="49"/>
      <c r="P135" s="49"/>
      <c r="Q135" s="49"/>
      <c r="R135" s="52">
        <f t="shared" si="392"/>
        <v>0</v>
      </c>
      <c r="S135" s="58">
        <f t="shared" si="253"/>
        <v>0</v>
      </c>
    </row>
    <row r="136" spans="1:19" s="6" customFormat="1" ht="15.65" customHeight="1" x14ac:dyDescent="0.3">
      <c r="A136" s="309"/>
      <c r="B136" s="22" t="s">
        <v>57</v>
      </c>
      <c r="C136" s="50"/>
      <c r="D136" s="50"/>
      <c r="E136" s="50"/>
      <c r="F136" s="53">
        <f t="shared" si="386"/>
        <v>0</v>
      </c>
      <c r="G136" s="50"/>
      <c r="H136" s="50"/>
      <c r="I136" s="50"/>
      <c r="J136" s="53">
        <f t="shared" si="388"/>
        <v>0</v>
      </c>
      <c r="K136" s="50"/>
      <c r="L136" s="50"/>
      <c r="M136" s="50"/>
      <c r="N136" s="53">
        <f t="shared" si="390"/>
        <v>0</v>
      </c>
      <c r="O136" s="50"/>
      <c r="P136" s="50"/>
      <c r="Q136" s="50"/>
      <c r="R136" s="53">
        <f t="shared" si="392"/>
        <v>0</v>
      </c>
      <c r="S136" s="59">
        <f t="shared" si="253"/>
        <v>0</v>
      </c>
    </row>
    <row r="137" spans="1:19" s="6" customFormat="1" ht="15.65" customHeight="1" x14ac:dyDescent="0.3">
      <c r="A137" s="309"/>
      <c r="B137" s="22" t="s">
        <v>58</v>
      </c>
      <c r="C137" s="50"/>
      <c r="D137" s="50"/>
      <c r="E137" s="50"/>
      <c r="F137" s="53">
        <f t="shared" si="386"/>
        <v>0</v>
      </c>
      <c r="G137" s="50"/>
      <c r="H137" s="50"/>
      <c r="I137" s="50"/>
      <c r="J137" s="53">
        <f t="shared" si="388"/>
        <v>0</v>
      </c>
      <c r="K137" s="50"/>
      <c r="L137" s="50"/>
      <c r="M137" s="50"/>
      <c r="N137" s="53">
        <f t="shared" si="390"/>
        <v>0</v>
      </c>
      <c r="O137" s="50"/>
      <c r="P137" s="50"/>
      <c r="Q137" s="50"/>
      <c r="R137" s="53">
        <f t="shared" si="392"/>
        <v>0</v>
      </c>
      <c r="S137" s="59">
        <f t="shared" si="253"/>
        <v>0</v>
      </c>
    </row>
    <row r="138" spans="1:19" s="6" customFormat="1" ht="15.65" customHeight="1" x14ac:dyDescent="0.3">
      <c r="A138" s="309"/>
      <c r="B138" s="22" t="s">
        <v>59</v>
      </c>
      <c r="C138" s="50"/>
      <c r="D138" s="50"/>
      <c r="E138" s="50"/>
      <c r="F138" s="53">
        <f t="shared" si="386"/>
        <v>0</v>
      </c>
      <c r="G138" s="50"/>
      <c r="H138" s="50"/>
      <c r="I138" s="50"/>
      <c r="J138" s="53">
        <f t="shared" si="388"/>
        <v>0</v>
      </c>
      <c r="K138" s="50"/>
      <c r="L138" s="50"/>
      <c r="M138" s="50"/>
      <c r="N138" s="53">
        <f t="shared" si="390"/>
        <v>0</v>
      </c>
      <c r="O138" s="50"/>
      <c r="P138" s="50"/>
      <c r="Q138" s="50"/>
      <c r="R138" s="53">
        <f t="shared" si="392"/>
        <v>0</v>
      </c>
      <c r="S138" s="59">
        <f t="shared" si="253"/>
        <v>0</v>
      </c>
    </row>
    <row r="139" spans="1:19" s="6" customFormat="1" ht="15.65" customHeight="1" x14ac:dyDescent="0.3">
      <c r="A139" s="309"/>
      <c r="B139" s="23" t="s">
        <v>148</v>
      </c>
      <c r="C139" s="51"/>
      <c r="D139" s="51"/>
      <c r="E139" s="51"/>
      <c r="F139" s="54">
        <f t="shared" si="386"/>
        <v>0</v>
      </c>
      <c r="G139" s="51"/>
      <c r="H139" s="51"/>
      <c r="I139" s="51"/>
      <c r="J139" s="54">
        <f t="shared" si="388"/>
        <v>0</v>
      </c>
      <c r="K139" s="51"/>
      <c r="L139" s="51"/>
      <c r="M139" s="51"/>
      <c r="N139" s="54">
        <f t="shared" si="390"/>
        <v>0</v>
      </c>
      <c r="O139" s="51"/>
      <c r="P139" s="51"/>
      <c r="Q139" s="51"/>
      <c r="R139" s="54">
        <f t="shared" si="392"/>
        <v>0</v>
      </c>
      <c r="S139" s="83">
        <f t="shared" si="253"/>
        <v>0</v>
      </c>
    </row>
    <row r="140" spans="1:19" s="6" customFormat="1" ht="15.65" customHeight="1" x14ac:dyDescent="0.3">
      <c r="A140" s="309"/>
      <c r="B140" s="19" t="s">
        <v>60</v>
      </c>
      <c r="C140" s="55">
        <f t="shared" ref="C140" si="398">SUM(C141:C145)</f>
        <v>0</v>
      </c>
      <c r="D140" s="55">
        <f t="shared" ref="D140:E140" si="399">SUM(D141:D145)</f>
        <v>0</v>
      </c>
      <c r="E140" s="55">
        <f t="shared" si="399"/>
        <v>0</v>
      </c>
      <c r="F140" s="53">
        <f t="shared" si="386"/>
        <v>0</v>
      </c>
      <c r="G140" s="55">
        <f t="shared" ref="G140" si="400">SUM(G141:G145)</f>
        <v>0</v>
      </c>
      <c r="H140" s="55">
        <f t="shared" ref="H140:I140" si="401">SUM(H141:H145)</f>
        <v>0</v>
      </c>
      <c r="I140" s="55">
        <f t="shared" si="401"/>
        <v>0</v>
      </c>
      <c r="J140" s="53">
        <f t="shared" si="388"/>
        <v>0</v>
      </c>
      <c r="K140" s="55">
        <f t="shared" ref="K140" si="402">SUM(K141:K145)</f>
        <v>0</v>
      </c>
      <c r="L140" s="55">
        <f t="shared" ref="L140:M140" si="403">SUM(L141:L145)</f>
        <v>0</v>
      </c>
      <c r="M140" s="55">
        <f t="shared" si="403"/>
        <v>0</v>
      </c>
      <c r="N140" s="53">
        <f t="shared" si="390"/>
        <v>0</v>
      </c>
      <c r="O140" s="55">
        <f t="shared" ref="O140" si="404">SUM(O141:O145)</f>
        <v>0</v>
      </c>
      <c r="P140" s="55">
        <f t="shared" ref="P140:Q140" si="405">SUM(P141:P145)</f>
        <v>0</v>
      </c>
      <c r="Q140" s="55">
        <f t="shared" si="405"/>
        <v>0</v>
      </c>
      <c r="R140" s="53">
        <f t="shared" si="392"/>
        <v>0</v>
      </c>
      <c r="S140" s="57">
        <f t="shared" si="253"/>
        <v>0</v>
      </c>
    </row>
    <row r="141" spans="1:19" s="6" customFormat="1" ht="15.65" customHeight="1" x14ac:dyDescent="0.3">
      <c r="A141" s="309"/>
      <c r="B141" s="24" t="s">
        <v>56</v>
      </c>
      <c r="C141" s="49"/>
      <c r="D141" s="49"/>
      <c r="E141" s="49"/>
      <c r="F141" s="52">
        <f t="shared" si="386"/>
        <v>0</v>
      </c>
      <c r="G141" s="49"/>
      <c r="H141" s="49"/>
      <c r="I141" s="49"/>
      <c r="J141" s="52">
        <f t="shared" si="388"/>
        <v>0</v>
      </c>
      <c r="K141" s="49"/>
      <c r="L141" s="49"/>
      <c r="M141" s="49"/>
      <c r="N141" s="52">
        <f t="shared" si="390"/>
        <v>0</v>
      </c>
      <c r="O141" s="49"/>
      <c r="P141" s="49"/>
      <c r="Q141" s="49"/>
      <c r="R141" s="52">
        <f t="shared" si="392"/>
        <v>0</v>
      </c>
      <c r="S141" s="58">
        <f t="shared" si="253"/>
        <v>0</v>
      </c>
    </row>
    <row r="142" spans="1:19" s="6" customFormat="1" ht="15.65" customHeight="1" x14ac:dyDescent="0.3">
      <c r="A142" s="309"/>
      <c r="B142" s="25" t="s">
        <v>61</v>
      </c>
      <c r="C142" s="50"/>
      <c r="D142" s="50"/>
      <c r="E142" s="50"/>
      <c r="F142" s="53">
        <f t="shared" si="386"/>
        <v>0</v>
      </c>
      <c r="G142" s="50"/>
      <c r="H142" s="50"/>
      <c r="I142" s="50"/>
      <c r="J142" s="53">
        <f t="shared" si="388"/>
        <v>0</v>
      </c>
      <c r="K142" s="50"/>
      <c r="L142" s="50"/>
      <c r="M142" s="50"/>
      <c r="N142" s="53">
        <f t="shared" si="390"/>
        <v>0</v>
      </c>
      <c r="O142" s="50"/>
      <c r="P142" s="50"/>
      <c r="Q142" s="50"/>
      <c r="R142" s="53">
        <f t="shared" si="392"/>
        <v>0</v>
      </c>
      <c r="S142" s="59">
        <f t="shared" si="253"/>
        <v>0</v>
      </c>
    </row>
    <row r="143" spans="1:19" s="6" customFormat="1" ht="15.65" customHeight="1" x14ac:dyDescent="0.3">
      <c r="A143" s="309"/>
      <c r="B143" s="25" t="s">
        <v>58</v>
      </c>
      <c r="C143" s="50"/>
      <c r="D143" s="50"/>
      <c r="E143" s="50"/>
      <c r="F143" s="53">
        <f t="shared" si="386"/>
        <v>0</v>
      </c>
      <c r="G143" s="50"/>
      <c r="H143" s="50"/>
      <c r="I143" s="50"/>
      <c r="J143" s="53">
        <f t="shared" si="388"/>
        <v>0</v>
      </c>
      <c r="K143" s="50"/>
      <c r="L143" s="50"/>
      <c r="M143" s="50"/>
      <c r="N143" s="53">
        <f t="shared" si="390"/>
        <v>0</v>
      </c>
      <c r="O143" s="50"/>
      <c r="P143" s="50"/>
      <c r="Q143" s="50"/>
      <c r="R143" s="53">
        <f t="shared" si="392"/>
        <v>0</v>
      </c>
      <c r="S143" s="59">
        <f t="shared" si="253"/>
        <v>0</v>
      </c>
    </row>
    <row r="144" spans="1:19" s="6" customFormat="1" ht="15.65" customHeight="1" x14ac:dyDescent="0.3">
      <c r="A144" s="309"/>
      <c r="B144" s="25" t="s">
        <v>62</v>
      </c>
      <c r="C144" s="50"/>
      <c r="D144" s="50"/>
      <c r="E144" s="50"/>
      <c r="F144" s="53">
        <f t="shared" si="386"/>
        <v>0</v>
      </c>
      <c r="G144" s="50"/>
      <c r="H144" s="50"/>
      <c r="I144" s="50"/>
      <c r="J144" s="53">
        <f t="shared" si="388"/>
        <v>0</v>
      </c>
      <c r="K144" s="50"/>
      <c r="L144" s="50"/>
      <c r="M144" s="50"/>
      <c r="N144" s="53">
        <f t="shared" si="390"/>
        <v>0</v>
      </c>
      <c r="O144" s="50"/>
      <c r="P144" s="50"/>
      <c r="Q144" s="50"/>
      <c r="R144" s="53">
        <f t="shared" si="392"/>
        <v>0</v>
      </c>
      <c r="S144" s="59">
        <f t="shared" si="253"/>
        <v>0</v>
      </c>
    </row>
    <row r="145" spans="1:19" s="6" customFormat="1" ht="15.65" customHeight="1" x14ac:dyDescent="0.3">
      <c r="A145" s="309"/>
      <c r="B145" s="23" t="s">
        <v>148</v>
      </c>
      <c r="C145" s="51"/>
      <c r="D145" s="51"/>
      <c r="E145" s="51"/>
      <c r="F145" s="54">
        <f t="shared" si="386"/>
        <v>0</v>
      </c>
      <c r="G145" s="51"/>
      <c r="H145" s="51"/>
      <c r="I145" s="51"/>
      <c r="J145" s="54">
        <f t="shared" si="388"/>
        <v>0</v>
      </c>
      <c r="K145" s="51"/>
      <c r="L145" s="51"/>
      <c r="M145" s="51"/>
      <c r="N145" s="54">
        <f t="shared" si="390"/>
        <v>0</v>
      </c>
      <c r="O145" s="51"/>
      <c r="P145" s="51"/>
      <c r="Q145" s="51"/>
      <c r="R145" s="54">
        <f t="shared" si="392"/>
        <v>0</v>
      </c>
      <c r="S145" s="83">
        <f t="shared" si="253"/>
        <v>0</v>
      </c>
    </row>
    <row r="146" spans="1:19" s="6" customFormat="1" ht="15.65" customHeight="1" x14ac:dyDescent="0.3">
      <c r="A146" s="309"/>
      <c r="B146" s="13" t="s">
        <v>43</v>
      </c>
      <c r="C146" s="60">
        <f t="shared" ref="C146:E146" si="406">C135+C141</f>
        <v>0</v>
      </c>
      <c r="D146" s="60">
        <f t="shared" si="406"/>
        <v>0</v>
      </c>
      <c r="E146" s="61">
        <f t="shared" si="406"/>
        <v>0</v>
      </c>
      <c r="F146" s="60">
        <f t="shared" si="386"/>
        <v>0</v>
      </c>
      <c r="G146" s="60">
        <f t="shared" ref="G146:I146" si="407">G135+G141</f>
        <v>0</v>
      </c>
      <c r="H146" s="60">
        <f t="shared" si="407"/>
        <v>0</v>
      </c>
      <c r="I146" s="61">
        <f t="shared" si="407"/>
        <v>0</v>
      </c>
      <c r="J146" s="60">
        <f t="shared" si="388"/>
        <v>0</v>
      </c>
      <c r="K146" s="60">
        <f t="shared" ref="K146:M146" si="408">K135+K141</f>
        <v>0</v>
      </c>
      <c r="L146" s="60">
        <f t="shared" si="408"/>
        <v>0</v>
      </c>
      <c r="M146" s="61">
        <f t="shared" si="408"/>
        <v>0</v>
      </c>
      <c r="N146" s="60">
        <f t="shared" si="390"/>
        <v>0</v>
      </c>
      <c r="O146" s="60">
        <f t="shared" ref="O146:Q146" si="409">O135+O141</f>
        <v>0</v>
      </c>
      <c r="P146" s="60">
        <f t="shared" si="409"/>
        <v>0</v>
      </c>
      <c r="Q146" s="61">
        <f t="shared" si="409"/>
        <v>0</v>
      </c>
      <c r="R146" s="60">
        <f t="shared" si="392"/>
        <v>0</v>
      </c>
      <c r="S146" s="62">
        <f t="shared" si="253"/>
        <v>0</v>
      </c>
    </row>
    <row r="147" spans="1:19" s="6" customFormat="1" ht="15.65" customHeight="1" x14ac:dyDescent="0.3">
      <c r="A147" s="309"/>
      <c r="B147" s="13" t="s">
        <v>44</v>
      </c>
      <c r="C147" s="63">
        <f t="shared" ref="C147:E147" si="410">C136</f>
        <v>0</v>
      </c>
      <c r="D147" s="63">
        <f t="shared" si="410"/>
        <v>0</v>
      </c>
      <c r="E147" s="64">
        <f t="shared" si="410"/>
        <v>0</v>
      </c>
      <c r="F147" s="63">
        <f t="shared" si="386"/>
        <v>0</v>
      </c>
      <c r="G147" s="63">
        <f t="shared" ref="G147:I147" si="411">G136</f>
        <v>0</v>
      </c>
      <c r="H147" s="63">
        <f t="shared" si="411"/>
        <v>0</v>
      </c>
      <c r="I147" s="64">
        <f t="shared" si="411"/>
        <v>0</v>
      </c>
      <c r="J147" s="63">
        <f t="shared" si="388"/>
        <v>0</v>
      </c>
      <c r="K147" s="63">
        <f t="shared" ref="K147:M147" si="412">K136</f>
        <v>0</v>
      </c>
      <c r="L147" s="63">
        <f t="shared" si="412"/>
        <v>0</v>
      </c>
      <c r="M147" s="64">
        <f t="shared" si="412"/>
        <v>0</v>
      </c>
      <c r="N147" s="63">
        <f t="shared" si="390"/>
        <v>0</v>
      </c>
      <c r="O147" s="63">
        <f t="shared" ref="O147:Q147" si="413">O136</f>
        <v>0</v>
      </c>
      <c r="P147" s="63">
        <f t="shared" si="413"/>
        <v>0</v>
      </c>
      <c r="Q147" s="64">
        <f t="shared" si="413"/>
        <v>0</v>
      </c>
      <c r="R147" s="63">
        <f t="shared" si="392"/>
        <v>0</v>
      </c>
      <c r="S147" s="65">
        <f t="shared" si="253"/>
        <v>0</v>
      </c>
    </row>
    <row r="148" spans="1:19" s="6" customFormat="1" ht="15.65" customHeight="1" x14ac:dyDescent="0.3">
      <c r="A148" s="309"/>
      <c r="B148" s="13" t="s">
        <v>45</v>
      </c>
      <c r="C148" s="63">
        <f t="shared" ref="C148:E148" si="414">C137+C143</f>
        <v>0</v>
      </c>
      <c r="D148" s="63">
        <f t="shared" si="414"/>
        <v>0</v>
      </c>
      <c r="E148" s="64">
        <f t="shared" si="414"/>
        <v>0</v>
      </c>
      <c r="F148" s="63">
        <f t="shared" si="386"/>
        <v>0</v>
      </c>
      <c r="G148" s="63">
        <f t="shared" ref="G148:I148" si="415">G137+G143</f>
        <v>0</v>
      </c>
      <c r="H148" s="63">
        <f t="shared" si="415"/>
        <v>0</v>
      </c>
      <c r="I148" s="64">
        <f t="shared" si="415"/>
        <v>0</v>
      </c>
      <c r="J148" s="63">
        <f t="shared" si="388"/>
        <v>0</v>
      </c>
      <c r="K148" s="63">
        <f t="shared" ref="K148:M148" si="416">K137+K143</f>
        <v>0</v>
      </c>
      <c r="L148" s="63">
        <f t="shared" si="416"/>
        <v>0</v>
      </c>
      <c r="M148" s="64">
        <f t="shared" si="416"/>
        <v>0</v>
      </c>
      <c r="N148" s="63">
        <f t="shared" si="390"/>
        <v>0</v>
      </c>
      <c r="O148" s="63">
        <f t="shared" ref="O148:Q148" si="417">O137+O143</f>
        <v>0</v>
      </c>
      <c r="P148" s="63">
        <f t="shared" si="417"/>
        <v>0</v>
      </c>
      <c r="Q148" s="64">
        <f t="shared" si="417"/>
        <v>0</v>
      </c>
      <c r="R148" s="63">
        <f t="shared" si="392"/>
        <v>0</v>
      </c>
      <c r="S148" s="65">
        <f t="shared" si="253"/>
        <v>0</v>
      </c>
    </row>
    <row r="149" spans="1:19" s="6" customFormat="1" ht="15.65" customHeight="1" x14ac:dyDescent="0.3">
      <c r="A149" s="309"/>
      <c r="B149" s="13" t="s">
        <v>63</v>
      </c>
      <c r="C149" s="63">
        <f t="shared" ref="C149:E149" si="418">C138</f>
        <v>0</v>
      </c>
      <c r="D149" s="63">
        <f t="shared" si="418"/>
        <v>0</v>
      </c>
      <c r="E149" s="64">
        <f t="shared" si="418"/>
        <v>0</v>
      </c>
      <c r="F149" s="63">
        <f t="shared" si="386"/>
        <v>0</v>
      </c>
      <c r="G149" s="63">
        <f t="shared" ref="G149:I149" si="419">G138</f>
        <v>0</v>
      </c>
      <c r="H149" s="63">
        <f t="shared" si="419"/>
        <v>0</v>
      </c>
      <c r="I149" s="64">
        <f t="shared" si="419"/>
        <v>0</v>
      </c>
      <c r="J149" s="63">
        <f t="shared" si="388"/>
        <v>0</v>
      </c>
      <c r="K149" s="63">
        <f t="shared" ref="K149:M149" si="420">K138</f>
        <v>0</v>
      </c>
      <c r="L149" s="63">
        <f t="shared" si="420"/>
        <v>0</v>
      </c>
      <c r="M149" s="64">
        <f t="shared" si="420"/>
        <v>0</v>
      </c>
      <c r="N149" s="63">
        <f t="shared" si="390"/>
        <v>0</v>
      </c>
      <c r="O149" s="63">
        <f t="shared" ref="O149:Q149" si="421">O138</f>
        <v>0</v>
      </c>
      <c r="P149" s="63">
        <f t="shared" si="421"/>
        <v>0</v>
      </c>
      <c r="Q149" s="64">
        <f t="shared" si="421"/>
        <v>0</v>
      </c>
      <c r="R149" s="63">
        <f t="shared" si="392"/>
        <v>0</v>
      </c>
      <c r="S149" s="65">
        <f t="shared" si="253"/>
        <v>0</v>
      </c>
    </row>
    <row r="150" spans="1:19" s="6" customFormat="1" ht="15.65" customHeight="1" x14ac:dyDescent="0.3">
      <c r="A150" s="309"/>
      <c r="B150" s="13" t="s">
        <v>64</v>
      </c>
      <c r="C150" s="63">
        <f t="shared" ref="C150:E150" si="422">C144</f>
        <v>0</v>
      </c>
      <c r="D150" s="63">
        <f t="shared" si="422"/>
        <v>0</v>
      </c>
      <c r="E150" s="64">
        <f t="shared" si="422"/>
        <v>0</v>
      </c>
      <c r="F150" s="63">
        <f t="shared" si="386"/>
        <v>0</v>
      </c>
      <c r="G150" s="63">
        <f t="shared" ref="G150:I150" si="423">G144</f>
        <v>0</v>
      </c>
      <c r="H150" s="63">
        <f t="shared" si="423"/>
        <v>0</v>
      </c>
      <c r="I150" s="64">
        <f t="shared" si="423"/>
        <v>0</v>
      </c>
      <c r="J150" s="63">
        <f t="shared" si="388"/>
        <v>0</v>
      </c>
      <c r="K150" s="63">
        <f t="shared" ref="K150:M150" si="424">K144</f>
        <v>0</v>
      </c>
      <c r="L150" s="63">
        <f t="shared" si="424"/>
        <v>0</v>
      </c>
      <c r="M150" s="64">
        <f t="shared" si="424"/>
        <v>0</v>
      </c>
      <c r="N150" s="63">
        <f t="shared" si="390"/>
        <v>0</v>
      </c>
      <c r="O150" s="63">
        <f t="shared" ref="O150:Q150" si="425">O144</f>
        <v>0</v>
      </c>
      <c r="P150" s="63">
        <f t="shared" si="425"/>
        <v>0</v>
      </c>
      <c r="Q150" s="64">
        <f t="shared" si="425"/>
        <v>0</v>
      </c>
      <c r="R150" s="63">
        <f t="shared" si="392"/>
        <v>0</v>
      </c>
      <c r="S150" s="65">
        <f t="shared" si="253"/>
        <v>0</v>
      </c>
    </row>
    <row r="151" spans="1:19" s="6" customFormat="1" ht="15.65" customHeight="1" x14ac:dyDescent="0.3">
      <c r="A151" s="309"/>
      <c r="B151" s="13" t="s">
        <v>65</v>
      </c>
      <c r="C151" s="63">
        <f t="shared" ref="C151:E151" si="426">C142</f>
        <v>0</v>
      </c>
      <c r="D151" s="63">
        <f t="shared" si="426"/>
        <v>0</v>
      </c>
      <c r="E151" s="64">
        <f t="shared" si="426"/>
        <v>0</v>
      </c>
      <c r="F151" s="63">
        <f t="shared" si="386"/>
        <v>0</v>
      </c>
      <c r="G151" s="63">
        <f t="shared" ref="G151:I151" si="427">G142</f>
        <v>0</v>
      </c>
      <c r="H151" s="63">
        <f t="shared" si="427"/>
        <v>0</v>
      </c>
      <c r="I151" s="64">
        <f t="shared" si="427"/>
        <v>0</v>
      </c>
      <c r="J151" s="63">
        <f t="shared" si="388"/>
        <v>0</v>
      </c>
      <c r="K151" s="63">
        <f t="shared" ref="K151:M151" si="428">K142</f>
        <v>0</v>
      </c>
      <c r="L151" s="63">
        <f t="shared" si="428"/>
        <v>0</v>
      </c>
      <c r="M151" s="64">
        <f t="shared" si="428"/>
        <v>0</v>
      </c>
      <c r="N151" s="63">
        <f t="shared" si="390"/>
        <v>0</v>
      </c>
      <c r="O151" s="63">
        <f t="shared" ref="O151:Q151" si="429">O142</f>
        <v>0</v>
      </c>
      <c r="P151" s="63">
        <f t="shared" si="429"/>
        <v>0</v>
      </c>
      <c r="Q151" s="64">
        <f t="shared" si="429"/>
        <v>0</v>
      </c>
      <c r="R151" s="63">
        <f t="shared" si="392"/>
        <v>0</v>
      </c>
      <c r="S151" s="65">
        <f t="shared" si="253"/>
        <v>0</v>
      </c>
    </row>
    <row r="152" spans="1:19" s="6" customFormat="1" ht="15.65" customHeight="1" x14ac:dyDescent="0.3">
      <c r="A152" s="309"/>
      <c r="B152" s="30" t="s">
        <v>149</v>
      </c>
      <c r="C152" s="31">
        <f t="shared" ref="C152:E152" si="430">C139+C145</f>
        <v>0</v>
      </c>
      <c r="D152" s="31">
        <f t="shared" si="430"/>
        <v>0</v>
      </c>
      <c r="E152" s="32">
        <f t="shared" si="430"/>
        <v>0</v>
      </c>
      <c r="F152" s="32">
        <f t="shared" si="386"/>
        <v>0</v>
      </c>
      <c r="G152" s="31">
        <f t="shared" ref="G152:I152" si="431">G139+G145</f>
        <v>0</v>
      </c>
      <c r="H152" s="31">
        <f t="shared" si="431"/>
        <v>0</v>
      </c>
      <c r="I152" s="32">
        <f t="shared" si="431"/>
        <v>0</v>
      </c>
      <c r="J152" s="32">
        <f t="shared" si="388"/>
        <v>0</v>
      </c>
      <c r="K152" s="31">
        <f t="shared" ref="K152:M152" si="432">K139+K145</f>
        <v>0</v>
      </c>
      <c r="L152" s="31">
        <f t="shared" si="432"/>
        <v>0</v>
      </c>
      <c r="M152" s="32">
        <f t="shared" si="432"/>
        <v>0</v>
      </c>
      <c r="N152" s="32">
        <f t="shared" si="390"/>
        <v>0</v>
      </c>
      <c r="O152" s="31">
        <f t="shared" ref="O152:Q152" si="433">O139+O145</f>
        <v>0</v>
      </c>
      <c r="P152" s="31">
        <f t="shared" si="433"/>
        <v>0</v>
      </c>
      <c r="Q152" s="32">
        <f t="shared" si="433"/>
        <v>0</v>
      </c>
      <c r="R152" s="32">
        <f t="shared" si="392"/>
        <v>0</v>
      </c>
      <c r="S152" s="33">
        <f t="shared" si="253"/>
        <v>0</v>
      </c>
    </row>
    <row r="153" spans="1:19" s="6" customFormat="1" ht="15.65" customHeight="1" x14ac:dyDescent="0.3">
      <c r="A153" s="309"/>
      <c r="B153" s="34" t="s">
        <v>66</v>
      </c>
      <c r="C153" s="35">
        <f t="shared" ref="C153:E153" si="434">IF(C$7=0,0,C133/C$7*1000)</f>
        <v>0</v>
      </c>
      <c r="D153" s="35">
        <f t="shared" si="434"/>
        <v>0</v>
      </c>
      <c r="E153" s="35">
        <f t="shared" si="434"/>
        <v>0</v>
      </c>
      <c r="F153" s="36">
        <f t="shared" ref="F153" si="435">IF(SUM(C$7:E$7)=0,0,F133/SUM(C$7:E$7)*1000)</f>
        <v>0</v>
      </c>
      <c r="G153" s="35">
        <f t="shared" ref="G153:I153" si="436">IF(G$7=0,0,G133/G$7*1000)</f>
        <v>0</v>
      </c>
      <c r="H153" s="35">
        <f t="shared" si="436"/>
        <v>0</v>
      </c>
      <c r="I153" s="35">
        <f t="shared" si="436"/>
        <v>0</v>
      </c>
      <c r="J153" s="36">
        <f t="shared" ref="J153" si="437">IF(SUM(G$7:I$7)=0,0,J133/SUM(G$7:I$7)*1000)</f>
        <v>0</v>
      </c>
      <c r="K153" s="35">
        <f t="shared" ref="K153:M153" si="438">IF(K$7=0,0,K133/K$7*1000)</f>
        <v>0</v>
      </c>
      <c r="L153" s="35">
        <f t="shared" si="438"/>
        <v>0</v>
      </c>
      <c r="M153" s="35">
        <f t="shared" si="438"/>
        <v>0</v>
      </c>
      <c r="N153" s="36">
        <f t="shared" ref="N153" si="439">IF(SUM(K$7:M$7)=0,0,N133/SUM(K$7:M$7)*1000)</f>
        <v>0</v>
      </c>
      <c r="O153" s="35">
        <f t="shared" ref="O153:Q153" si="440">IF(O$7=0,0,O133/O$7*1000)</f>
        <v>0</v>
      </c>
      <c r="P153" s="35">
        <f t="shared" si="440"/>
        <v>0</v>
      </c>
      <c r="Q153" s="35">
        <f t="shared" si="440"/>
        <v>0</v>
      </c>
      <c r="R153" s="36">
        <f t="shared" ref="R153" si="441">IF(SUM(O$7:Q$7)=0,0,R133/SUM(O$7:Q$7)*1000)</f>
        <v>0</v>
      </c>
      <c r="S153" s="36">
        <f t="shared" ref="S153" si="442">IF(SUMIF($C$4:$R$4,1,$C$7:$R$7)=0,0,S133/SUMIF($C$4:$R$4,1,$C$7:$R$7)*1000)</f>
        <v>0</v>
      </c>
    </row>
    <row r="154" spans="1:19" s="6" customFormat="1" ht="15.65" customHeight="1" x14ac:dyDescent="0.3">
      <c r="A154" s="309"/>
      <c r="B154" s="34" t="s">
        <v>67</v>
      </c>
      <c r="C154" s="37">
        <f t="shared" ref="C154:S154" si="443">IF(C133=0,0,C146/C133)</f>
        <v>0</v>
      </c>
      <c r="D154" s="37">
        <f t="shared" si="443"/>
        <v>0</v>
      </c>
      <c r="E154" s="37">
        <f t="shared" si="443"/>
        <v>0</v>
      </c>
      <c r="F154" s="37">
        <f t="shared" si="443"/>
        <v>0</v>
      </c>
      <c r="G154" s="37">
        <f t="shared" si="443"/>
        <v>0</v>
      </c>
      <c r="H154" s="37">
        <f t="shared" si="443"/>
        <v>0</v>
      </c>
      <c r="I154" s="37">
        <f t="shared" si="443"/>
        <v>0</v>
      </c>
      <c r="J154" s="37">
        <f t="shared" si="443"/>
        <v>0</v>
      </c>
      <c r="K154" s="37">
        <f t="shared" si="443"/>
        <v>0</v>
      </c>
      <c r="L154" s="37">
        <f t="shared" si="443"/>
        <v>0</v>
      </c>
      <c r="M154" s="37">
        <f t="shared" si="443"/>
        <v>0</v>
      </c>
      <c r="N154" s="37">
        <f t="shared" si="443"/>
        <v>0</v>
      </c>
      <c r="O154" s="37">
        <f t="shared" si="443"/>
        <v>0</v>
      </c>
      <c r="P154" s="37">
        <f t="shared" si="443"/>
        <v>0</v>
      </c>
      <c r="Q154" s="37">
        <f t="shared" si="443"/>
        <v>0</v>
      </c>
      <c r="R154" s="37">
        <f t="shared" si="443"/>
        <v>0</v>
      </c>
      <c r="S154" s="37">
        <f t="shared" si="443"/>
        <v>0</v>
      </c>
    </row>
    <row r="155" spans="1:19" s="6" customFormat="1" ht="15.65" customHeight="1" x14ac:dyDescent="0.3">
      <c r="A155" s="309"/>
      <c r="B155" s="34" t="s">
        <v>68</v>
      </c>
      <c r="C155" s="36">
        <f t="shared" ref="C155:E155" si="444">IF(C$7=0,0,C146/C$7*1000)</f>
        <v>0</v>
      </c>
      <c r="D155" s="36">
        <f t="shared" si="444"/>
        <v>0</v>
      </c>
      <c r="E155" s="36">
        <f t="shared" si="444"/>
        <v>0</v>
      </c>
      <c r="F155" s="36">
        <f t="shared" ref="F155" si="445">IF(SUM(C$7:E$7)=0,0,F146/SUM(C$7:E$7)*1000)</f>
        <v>0</v>
      </c>
      <c r="G155" s="36">
        <f t="shared" ref="G155:I155" si="446">IF(G$7=0,0,G146/G$7*1000)</f>
        <v>0</v>
      </c>
      <c r="H155" s="36">
        <f t="shared" si="446"/>
        <v>0</v>
      </c>
      <c r="I155" s="36">
        <f t="shared" si="446"/>
        <v>0</v>
      </c>
      <c r="J155" s="36">
        <f t="shared" ref="J155" si="447">IF(SUM(G$7:I$7)=0,0,J146/SUM(G$7:I$7)*1000)</f>
        <v>0</v>
      </c>
      <c r="K155" s="36">
        <f t="shared" ref="K155:M155" si="448">IF(K$7=0,0,K146/K$7*1000)</f>
        <v>0</v>
      </c>
      <c r="L155" s="36">
        <f t="shared" si="448"/>
        <v>0</v>
      </c>
      <c r="M155" s="36">
        <f t="shared" si="448"/>
        <v>0</v>
      </c>
      <c r="N155" s="36">
        <f t="shared" ref="N155" si="449">IF(SUM(K$7:M$7)=0,0,N146/SUM(K$7:M$7)*1000)</f>
        <v>0</v>
      </c>
      <c r="O155" s="36">
        <f t="shared" ref="O155:Q155" si="450">IF(O$7=0,0,O146/O$7*1000)</f>
        <v>0</v>
      </c>
      <c r="P155" s="36">
        <f t="shared" si="450"/>
        <v>0</v>
      </c>
      <c r="Q155" s="36">
        <f t="shared" si="450"/>
        <v>0</v>
      </c>
      <c r="R155" s="36">
        <f t="shared" ref="R155" si="451">IF(SUM(O$7:Q$7)=0,0,R146/SUM(O$7:Q$7)*1000)</f>
        <v>0</v>
      </c>
      <c r="S155" s="36">
        <f t="shared" ref="S155" si="452">IF(SUMIF($C$4:$R$4,1,$C$7:$R$7)=0,0,S146/SUMIF($C$4:$R$4,1,$C$7:$R$7)*1000)</f>
        <v>0</v>
      </c>
    </row>
    <row r="156" spans="1:19" s="6" customFormat="1" ht="15.65" customHeight="1" x14ac:dyDescent="0.3">
      <c r="A156" s="309"/>
      <c r="B156" s="34" t="s">
        <v>69</v>
      </c>
      <c r="C156" s="37">
        <f t="shared" ref="C156" si="453">IF(C133=0,0,SUM(C147:C151)/C133)</f>
        <v>0</v>
      </c>
      <c r="D156" s="37">
        <f t="shared" ref="D156:S181" si="454">IF(D133=0,0,SUM(D147:D151)/D133)</f>
        <v>0</v>
      </c>
      <c r="E156" s="37">
        <f t="shared" si="454"/>
        <v>0</v>
      </c>
      <c r="F156" s="37">
        <f t="shared" si="454"/>
        <v>0</v>
      </c>
      <c r="G156" s="37">
        <f t="shared" si="454"/>
        <v>0</v>
      </c>
      <c r="H156" s="37">
        <f t="shared" si="454"/>
        <v>0</v>
      </c>
      <c r="I156" s="37">
        <f t="shared" si="454"/>
        <v>0</v>
      </c>
      <c r="J156" s="37">
        <f t="shared" si="454"/>
        <v>0</v>
      </c>
      <c r="K156" s="37">
        <f t="shared" si="454"/>
        <v>0</v>
      </c>
      <c r="L156" s="37">
        <f t="shared" si="454"/>
        <v>0</v>
      </c>
      <c r="M156" s="37">
        <f t="shared" si="454"/>
        <v>0</v>
      </c>
      <c r="N156" s="37">
        <f t="shared" si="454"/>
        <v>0</v>
      </c>
      <c r="O156" s="37">
        <f t="shared" si="454"/>
        <v>0</v>
      </c>
      <c r="P156" s="37">
        <f t="shared" si="454"/>
        <v>0</v>
      </c>
      <c r="Q156" s="37">
        <f t="shared" si="454"/>
        <v>0</v>
      </c>
      <c r="R156" s="37">
        <f t="shared" si="454"/>
        <v>0</v>
      </c>
      <c r="S156" s="37">
        <f t="shared" si="454"/>
        <v>0</v>
      </c>
    </row>
    <row r="157" spans="1:19" s="6" customFormat="1" ht="15.65" customHeight="1" thickBot="1" x14ac:dyDescent="0.35">
      <c r="A157" s="310"/>
      <c r="B157" s="38" t="s">
        <v>70</v>
      </c>
      <c r="C157" s="39">
        <f t="shared" ref="C157" si="455">IF(C$7=0,0,SUM(C147:C151)/C$7*1000)</f>
        <v>0</v>
      </c>
      <c r="D157" s="39">
        <f t="shared" ref="D157:E157" si="456">IF(D$7=0,0,SUM(D147:D151)/D$7*1000)</f>
        <v>0</v>
      </c>
      <c r="E157" s="39">
        <f t="shared" si="456"/>
        <v>0</v>
      </c>
      <c r="F157" s="39">
        <f t="shared" ref="F157" si="457">IF(SUM(C$7:E$7)=0,0,SUM(F147:F151)/SUM(C$7:E$7)*1000)</f>
        <v>0</v>
      </c>
      <c r="G157" s="39">
        <f t="shared" ref="G157:I157" si="458">IF(G$7=0,0,SUM(G147:G151)/G$7*1000)</f>
        <v>0</v>
      </c>
      <c r="H157" s="39">
        <f t="shared" si="458"/>
        <v>0</v>
      </c>
      <c r="I157" s="39">
        <f t="shared" si="458"/>
        <v>0</v>
      </c>
      <c r="J157" s="39">
        <f t="shared" ref="J157" si="459">IF(SUM(G$7:I$7)=0,0,SUM(J147:J151)/SUM(G$7:I$7)*1000)</f>
        <v>0</v>
      </c>
      <c r="K157" s="39">
        <f t="shared" ref="K157:M157" si="460">IF(K$7=0,0,SUM(K147:K151)/K$7*1000)</f>
        <v>0</v>
      </c>
      <c r="L157" s="39">
        <f t="shared" si="460"/>
        <v>0</v>
      </c>
      <c r="M157" s="39">
        <f t="shared" si="460"/>
        <v>0</v>
      </c>
      <c r="N157" s="39">
        <f t="shared" ref="N157" si="461">IF(SUM(K$7:M$7)=0,0,SUM(N147:N151)/SUM(K$7:M$7)*1000)</f>
        <v>0</v>
      </c>
      <c r="O157" s="39">
        <f t="shared" ref="O157:Q157" si="462">IF(O$7=0,0,SUM(O147:O151)/O$7*1000)</f>
        <v>0</v>
      </c>
      <c r="P157" s="39">
        <f t="shared" si="462"/>
        <v>0</v>
      </c>
      <c r="Q157" s="39">
        <f t="shared" si="462"/>
        <v>0</v>
      </c>
      <c r="R157" s="39">
        <f t="shared" ref="R157" si="463">IF(SUM(O$7:Q$7)=0,0,SUM(R147:R151)/SUM(O$7:Q$7)*1000)</f>
        <v>0</v>
      </c>
      <c r="S157" s="39">
        <f t="shared" ref="S157" si="464">IF(SUMIF($C$4:$R$4,1,$C$7:$R$7)=0,0,SUM(S147:S151)/SUMIF($C$4:$R$4,1,$C$7:$R$7)*1000)</f>
        <v>0</v>
      </c>
    </row>
    <row r="158" spans="1:19" s="6" customFormat="1" ht="15.65" customHeight="1" x14ac:dyDescent="0.3">
      <c r="A158" s="311" t="s">
        <v>10</v>
      </c>
      <c r="B158" s="17" t="s">
        <v>54</v>
      </c>
      <c r="C158" s="54">
        <f t="shared" ref="C158:E158" si="465">C159+C165</f>
        <v>0</v>
      </c>
      <c r="D158" s="54">
        <f t="shared" si="465"/>
        <v>0</v>
      </c>
      <c r="E158" s="54">
        <f t="shared" si="465"/>
        <v>0</v>
      </c>
      <c r="F158" s="54">
        <f t="shared" ref="F158:F177" si="466">SUM(C158:E158)</f>
        <v>0</v>
      </c>
      <c r="G158" s="54">
        <f t="shared" ref="G158:I158" si="467">G159+G165</f>
        <v>0</v>
      </c>
      <c r="H158" s="54">
        <f t="shared" si="467"/>
        <v>0</v>
      </c>
      <c r="I158" s="54">
        <f t="shared" si="467"/>
        <v>0</v>
      </c>
      <c r="J158" s="54">
        <f t="shared" ref="J158:J177" si="468">SUM(G158:I158)</f>
        <v>0</v>
      </c>
      <c r="K158" s="54">
        <f t="shared" ref="K158:M158" si="469">K159+K165</f>
        <v>0</v>
      </c>
      <c r="L158" s="54">
        <f t="shared" si="469"/>
        <v>0</v>
      </c>
      <c r="M158" s="54">
        <f t="shared" si="469"/>
        <v>0</v>
      </c>
      <c r="N158" s="54">
        <f t="shared" ref="N158:N177" si="470">SUM(K158:M158)</f>
        <v>0</v>
      </c>
      <c r="O158" s="54">
        <f t="shared" ref="O158:Q158" si="471">O159+O165</f>
        <v>0</v>
      </c>
      <c r="P158" s="54">
        <f t="shared" si="471"/>
        <v>0</v>
      </c>
      <c r="Q158" s="54">
        <f t="shared" si="471"/>
        <v>0</v>
      </c>
      <c r="R158" s="54">
        <f t="shared" ref="R158:R177" si="472">SUM(O158:Q158)</f>
        <v>0</v>
      </c>
      <c r="S158" s="56">
        <f t="shared" ref="S158" si="473">SUMIF($C$4:$R$4,1,$C158:$R158)</f>
        <v>0</v>
      </c>
    </row>
    <row r="159" spans="1:19" s="6" customFormat="1" ht="15.65" customHeight="1" x14ac:dyDescent="0.3">
      <c r="A159" s="309"/>
      <c r="B159" s="19" t="s">
        <v>55</v>
      </c>
      <c r="C159" s="55">
        <f t="shared" ref="C159:E159" si="474">SUM(C160:C164)</f>
        <v>0</v>
      </c>
      <c r="D159" s="55">
        <f t="shared" si="474"/>
        <v>0</v>
      </c>
      <c r="E159" s="55">
        <f t="shared" si="474"/>
        <v>0</v>
      </c>
      <c r="F159" s="53">
        <f t="shared" si="466"/>
        <v>0</v>
      </c>
      <c r="G159" s="55">
        <f t="shared" ref="G159:I159" si="475">SUM(G160:G164)</f>
        <v>0</v>
      </c>
      <c r="H159" s="55">
        <f t="shared" si="475"/>
        <v>0</v>
      </c>
      <c r="I159" s="55">
        <f t="shared" si="475"/>
        <v>0</v>
      </c>
      <c r="J159" s="53">
        <f t="shared" si="468"/>
        <v>0</v>
      </c>
      <c r="K159" s="55">
        <f t="shared" ref="K159:M159" si="476">SUM(K160:K164)</f>
        <v>0</v>
      </c>
      <c r="L159" s="55">
        <f t="shared" si="476"/>
        <v>0</v>
      </c>
      <c r="M159" s="55">
        <f t="shared" si="476"/>
        <v>0</v>
      </c>
      <c r="N159" s="53">
        <f t="shared" si="470"/>
        <v>0</v>
      </c>
      <c r="O159" s="55">
        <f t="shared" ref="O159:Q159" si="477">SUM(O160:O164)</f>
        <v>0</v>
      </c>
      <c r="P159" s="55">
        <f t="shared" si="477"/>
        <v>0</v>
      </c>
      <c r="Q159" s="55">
        <f t="shared" si="477"/>
        <v>0</v>
      </c>
      <c r="R159" s="53">
        <f t="shared" si="472"/>
        <v>0</v>
      </c>
      <c r="S159" s="57">
        <f t="shared" si="253"/>
        <v>0</v>
      </c>
    </row>
    <row r="160" spans="1:19" s="6" customFormat="1" ht="15.65" customHeight="1" x14ac:dyDescent="0.3">
      <c r="A160" s="309"/>
      <c r="B160" s="21" t="s">
        <v>56</v>
      </c>
      <c r="C160" s="49"/>
      <c r="D160" s="49"/>
      <c r="E160" s="49"/>
      <c r="F160" s="52">
        <f t="shared" si="466"/>
        <v>0</v>
      </c>
      <c r="G160" s="49"/>
      <c r="H160" s="49"/>
      <c r="I160" s="49"/>
      <c r="J160" s="52">
        <f t="shared" si="468"/>
        <v>0</v>
      </c>
      <c r="K160" s="49"/>
      <c r="L160" s="49"/>
      <c r="M160" s="49"/>
      <c r="N160" s="52">
        <f t="shared" si="470"/>
        <v>0</v>
      </c>
      <c r="O160" s="49"/>
      <c r="P160" s="49"/>
      <c r="Q160" s="49"/>
      <c r="R160" s="52">
        <f t="shared" si="472"/>
        <v>0</v>
      </c>
      <c r="S160" s="58">
        <f t="shared" si="253"/>
        <v>0</v>
      </c>
    </row>
    <row r="161" spans="1:19" s="6" customFormat="1" ht="15.65" customHeight="1" x14ac:dyDescent="0.3">
      <c r="A161" s="309"/>
      <c r="B161" s="22" t="s">
        <v>57</v>
      </c>
      <c r="C161" s="50"/>
      <c r="D161" s="50"/>
      <c r="E161" s="50"/>
      <c r="F161" s="53">
        <f t="shared" si="466"/>
        <v>0</v>
      </c>
      <c r="G161" s="50"/>
      <c r="H161" s="50"/>
      <c r="I161" s="50"/>
      <c r="J161" s="53">
        <f t="shared" si="468"/>
        <v>0</v>
      </c>
      <c r="K161" s="50"/>
      <c r="L161" s="50"/>
      <c r="M161" s="50"/>
      <c r="N161" s="53">
        <f t="shared" si="470"/>
        <v>0</v>
      </c>
      <c r="O161" s="50"/>
      <c r="P161" s="50"/>
      <c r="Q161" s="50"/>
      <c r="R161" s="53">
        <f t="shared" si="472"/>
        <v>0</v>
      </c>
      <c r="S161" s="59">
        <f t="shared" ref="S161:S224" si="478">SUMIF($C$4:$R$4,1,$C161:$R161)</f>
        <v>0</v>
      </c>
    </row>
    <row r="162" spans="1:19" s="6" customFormat="1" ht="15.65" customHeight="1" x14ac:dyDescent="0.3">
      <c r="A162" s="309"/>
      <c r="B162" s="22" t="s">
        <v>58</v>
      </c>
      <c r="C162" s="50"/>
      <c r="D162" s="50"/>
      <c r="E162" s="50"/>
      <c r="F162" s="53">
        <f t="shared" si="466"/>
        <v>0</v>
      </c>
      <c r="G162" s="50"/>
      <c r="H162" s="50"/>
      <c r="I162" s="50"/>
      <c r="J162" s="53">
        <f t="shared" si="468"/>
        <v>0</v>
      </c>
      <c r="K162" s="50"/>
      <c r="L162" s="50"/>
      <c r="M162" s="50"/>
      <c r="N162" s="53">
        <f t="shared" si="470"/>
        <v>0</v>
      </c>
      <c r="O162" s="50"/>
      <c r="P162" s="50"/>
      <c r="Q162" s="50"/>
      <c r="R162" s="53">
        <f t="shared" si="472"/>
        <v>0</v>
      </c>
      <c r="S162" s="59">
        <f t="shared" si="478"/>
        <v>0</v>
      </c>
    </row>
    <row r="163" spans="1:19" s="6" customFormat="1" ht="15.65" customHeight="1" x14ac:dyDescent="0.3">
      <c r="A163" s="309"/>
      <c r="B163" s="22" t="s">
        <v>59</v>
      </c>
      <c r="C163" s="50"/>
      <c r="D163" s="50"/>
      <c r="E163" s="50"/>
      <c r="F163" s="53">
        <f t="shared" si="466"/>
        <v>0</v>
      </c>
      <c r="G163" s="50"/>
      <c r="H163" s="50"/>
      <c r="I163" s="50"/>
      <c r="J163" s="53">
        <f t="shared" si="468"/>
        <v>0</v>
      </c>
      <c r="K163" s="50"/>
      <c r="L163" s="50"/>
      <c r="M163" s="50"/>
      <c r="N163" s="53">
        <f t="shared" si="470"/>
        <v>0</v>
      </c>
      <c r="O163" s="50"/>
      <c r="P163" s="50"/>
      <c r="Q163" s="50"/>
      <c r="R163" s="53">
        <f t="shared" si="472"/>
        <v>0</v>
      </c>
      <c r="S163" s="59">
        <f t="shared" si="478"/>
        <v>0</v>
      </c>
    </row>
    <row r="164" spans="1:19" s="6" customFormat="1" ht="15.65" customHeight="1" x14ac:dyDescent="0.3">
      <c r="A164" s="309"/>
      <c r="B164" s="23" t="s">
        <v>148</v>
      </c>
      <c r="C164" s="51"/>
      <c r="D164" s="51"/>
      <c r="E164" s="51"/>
      <c r="F164" s="54">
        <f t="shared" si="466"/>
        <v>0</v>
      </c>
      <c r="G164" s="51"/>
      <c r="H164" s="51"/>
      <c r="I164" s="51"/>
      <c r="J164" s="54">
        <f t="shared" si="468"/>
        <v>0</v>
      </c>
      <c r="K164" s="51"/>
      <c r="L164" s="51"/>
      <c r="M164" s="51"/>
      <c r="N164" s="54">
        <f t="shared" si="470"/>
        <v>0</v>
      </c>
      <c r="O164" s="51"/>
      <c r="P164" s="51"/>
      <c r="Q164" s="51"/>
      <c r="R164" s="54">
        <f t="shared" si="472"/>
        <v>0</v>
      </c>
      <c r="S164" s="83">
        <f t="shared" si="478"/>
        <v>0</v>
      </c>
    </row>
    <row r="165" spans="1:19" s="6" customFormat="1" ht="15.65" customHeight="1" x14ac:dyDescent="0.3">
      <c r="A165" s="309"/>
      <c r="B165" s="19" t="s">
        <v>60</v>
      </c>
      <c r="C165" s="55">
        <f t="shared" ref="C165" si="479">SUM(C166:C170)</f>
        <v>0</v>
      </c>
      <c r="D165" s="55">
        <f t="shared" ref="D165:E165" si="480">SUM(D166:D170)</f>
        <v>0</v>
      </c>
      <c r="E165" s="55">
        <f t="shared" si="480"/>
        <v>0</v>
      </c>
      <c r="F165" s="53">
        <f t="shared" si="466"/>
        <v>0</v>
      </c>
      <c r="G165" s="55">
        <f t="shared" ref="G165" si="481">SUM(G166:G170)</f>
        <v>0</v>
      </c>
      <c r="H165" s="55">
        <f t="shared" ref="H165:I165" si="482">SUM(H166:H170)</f>
        <v>0</v>
      </c>
      <c r="I165" s="55">
        <f t="shared" si="482"/>
        <v>0</v>
      </c>
      <c r="J165" s="53">
        <f t="shared" si="468"/>
        <v>0</v>
      </c>
      <c r="K165" s="55">
        <f t="shared" ref="K165" si="483">SUM(K166:K170)</f>
        <v>0</v>
      </c>
      <c r="L165" s="55">
        <f t="shared" ref="L165:M165" si="484">SUM(L166:L170)</f>
        <v>0</v>
      </c>
      <c r="M165" s="55">
        <f t="shared" si="484"/>
        <v>0</v>
      </c>
      <c r="N165" s="53">
        <f t="shared" si="470"/>
        <v>0</v>
      </c>
      <c r="O165" s="55">
        <f t="shared" ref="O165" si="485">SUM(O166:O170)</f>
        <v>0</v>
      </c>
      <c r="P165" s="55">
        <f t="shared" ref="P165:Q165" si="486">SUM(P166:P170)</f>
        <v>0</v>
      </c>
      <c r="Q165" s="55">
        <f t="shared" si="486"/>
        <v>0</v>
      </c>
      <c r="R165" s="53">
        <f t="shared" si="472"/>
        <v>0</v>
      </c>
      <c r="S165" s="57">
        <f t="shared" si="478"/>
        <v>0</v>
      </c>
    </row>
    <row r="166" spans="1:19" s="6" customFormat="1" ht="15.65" customHeight="1" x14ac:dyDescent="0.3">
      <c r="A166" s="309"/>
      <c r="B166" s="24" t="s">
        <v>56</v>
      </c>
      <c r="C166" s="49"/>
      <c r="D166" s="49"/>
      <c r="E166" s="49"/>
      <c r="F166" s="52">
        <f t="shared" si="466"/>
        <v>0</v>
      </c>
      <c r="G166" s="49"/>
      <c r="H166" s="49"/>
      <c r="I166" s="49"/>
      <c r="J166" s="52">
        <f t="shared" si="468"/>
        <v>0</v>
      </c>
      <c r="K166" s="49"/>
      <c r="L166" s="49"/>
      <c r="M166" s="49"/>
      <c r="N166" s="52">
        <f t="shared" si="470"/>
        <v>0</v>
      </c>
      <c r="O166" s="49"/>
      <c r="P166" s="49"/>
      <c r="Q166" s="49"/>
      <c r="R166" s="52">
        <f t="shared" si="472"/>
        <v>0</v>
      </c>
      <c r="S166" s="58">
        <f t="shared" si="478"/>
        <v>0</v>
      </c>
    </row>
    <row r="167" spans="1:19" s="6" customFormat="1" ht="15.65" customHeight="1" x14ac:dyDescent="0.3">
      <c r="A167" s="309"/>
      <c r="B167" s="25" t="s">
        <v>61</v>
      </c>
      <c r="C167" s="50"/>
      <c r="D167" s="50"/>
      <c r="E167" s="50"/>
      <c r="F167" s="53">
        <f t="shared" si="466"/>
        <v>0</v>
      </c>
      <c r="G167" s="50"/>
      <c r="H167" s="50"/>
      <c r="I167" s="50"/>
      <c r="J167" s="53">
        <f t="shared" si="468"/>
        <v>0</v>
      </c>
      <c r="K167" s="50"/>
      <c r="L167" s="50"/>
      <c r="M167" s="50"/>
      <c r="N167" s="53">
        <f t="shared" si="470"/>
        <v>0</v>
      </c>
      <c r="O167" s="50"/>
      <c r="P167" s="50"/>
      <c r="Q167" s="50"/>
      <c r="R167" s="53">
        <f t="shared" si="472"/>
        <v>0</v>
      </c>
      <c r="S167" s="59">
        <f t="shared" si="478"/>
        <v>0</v>
      </c>
    </row>
    <row r="168" spans="1:19" s="6" customFormat="1" ht="15.65" customHeight="1" x14ac:dyDescent="0.3">
      <c r="A168" s="309"/>
      <c r="B168" s="25" t="s">
        <v>58</v>
      </c>
      <c r="C168" s="50"/>
      <c r="D168" s="50"/>
      <c r="E168" s="50"/>
      <c r="F168" s="53">
        <f t="shared" si="466"/>
        <v>0</v>
      </c>
      <c r="G168" s="50"/>
      <c r="H168" s="50"/>
      <c r="I168" s="50"/>
      <c r="J168" s="53">
        <f t="shared" si="468"/>
        <v>0</v>
      </c>
      <c r="K168" s="50"/>
      <c r="L168" s="50"/>
      <c r="M168" s="50"/>
      <c r="N168" s="53">
        <f t="shared" si="470"/>
        <v>0</v>
      </c>
      <c r="O168" s="50"/>
      <c r="P168" s="50"/>
      <c r="Q168" s="50"/>
      <c r="R168" s="53">
        <f t="shared" si="472"/>
        <v>0</v>
      </c>
      <c r="S168" s="59">
        <f t="shared" si="478"/>
        <v>0</v>
      </c>
    </row>
    <row r="169" spans="1:19" s="6" customFormat="1" ht="15.65" customHeight="1" x14ac:dyDescent="0.3">
      <c r="A169" s="309"/>
      <c r="B169" s="25" t="s">
        <v>62</v>
      </c>
      <c r="C169" s="50"/>
      <c r="D169" s="50"/>
      <c r="E169" s="50"/>
      <c r="F169" s="53">
        <f t="shared" si="466"/>
        <v>0</v>
      </c>
      <c r="G169" s="50"/>
      <c r="H169" s="50"/>
      <c r="I169" s="50"/>
      <c r="J169" s="53">
        <f t="shared" si="468"/>
        <v>0</v>
      </c>
      <c r="K169" s="50"/>
      <c r="L169" s="50"/>
      <c r="M169" s="50"/>
      <c r="N169" s="53">
        <f t="shared" si="470"/>
        <v>0</v>
      </c>
      <c r="O169" s="50"/>
      <c r="P169" s="50"/>
      <c r="Q169" s="50"/>
      <c r="R169" s="53">
        <f t="shared" si="472"/>
        <v>0</v>
      </c>
      <c r="S169" s="59">
        <f t="shared" si="478"/>
        <v>0</v>
      </c>
    </row>
    <row r="170" spans="1:19" s="6" customFormat="1" ht="15.65" customHeight="1" x14ac:dyDescent="0.3">
      <c r="A170" s="309"/>
      <c r="B170" s="23" t="s">
        <v>148</v>
      </c>
      <c r="C170" s="51"/>
      <c r="D170" s="51"/>
      <c r="E170" s="51"/>
      <c r="F170" s="54">
        <f t="shared" si="466"/>
        <v>0</v>
      </c>
      <c r="G170" s="51"/>
      <c r="H170" s="51"/>
      <c r="I170" s="51"/>
      <c r="J170" s="54">
        <f t="shared" si="468"/>
        <v>0</v>
      </c>
      <c r="K170" s="51"/>
      <c r="L170" s="51"/>
      <c r="M170" s="51"/>
      <c r="N170" s="54">
        <f t="shared" si="470"/>
        <v>0</v>
      </c>
      <c r="O170" s="51"/>
      <c r="P170" s="51"/>
      <c r="Q170" s="51"/>
      <c r="R170" s="54">
        <f t="shared" si="472"/>
        <v>0</v>
      </c>
      <c r="S170" s="83">
        <f t="shared" si="478"/>
        <v>0</v>
      </c>
    </row>
    <row r="171" spans="1:19" s="6" customFormat="1" ht="15.65" customHeight="1" x14ac:dyDescent="0.3">
      <c r="A171" s="309"/>
      <c r="B171" s="13" t="s">
        <v>43</v>
      </c>
      <c r="C171" s="60">
        <f t="shared" ref="C171:E171" si="487">C160+C166</f>
        <v>0</v>
      </c>
      <c r="D171" s="60">
        <f t="shared" si="487"/>
        <v>0</v>
      </c>
      <c r="E171" s="61">
        <f t="shared" si="487"/>
        <v>0</v>
      </c>
      <c r="F171" s="60">
        <f t="shared" si="466"/>
        <v>0</v>
      </c>
      <c r="G171" s="60">
        <f t="shared" ref="G171:I171" si="488">G160+G166</f>
        <v>0</v>
      </c>
      <c r="H171" s="60">
        <f t="shared" si="488"/>
        <v>0</v>
      </c>
      <c r="I171" s="61">
        <f t="shared" si="488"/>
        <v>0</v>
      </c>
      <c r="J171" s="60">
        <f t="shared" si="468"/>
        <v>0</v>
      </c>
      <c r="K171" s="60">
        <f t="shared" ref="K171:M171" si="489">K160+K166</f>
        <v>0</v>
      </c>
      <c r="L171" s="60">
        <f t="shared" si="489"/>
        <v>0</v>
      </c>
      <c r="M171" s="61">
        <f t="shared" si="489"/>
        <v>0</v>
      </c>
      <c r="N171" s="60">
        <f t="shared" si="470"/>
        <v>0</v>
      </c>
      <c r="O171" s="60">
        <f t="shared" ref="O171:Q171" si="490">O160+O166</f>
        <v>0</v>
      </c>
      <c r="P171" s="60">
        <f t="shared" si="490"/>
        <v>0</v>
      </c>
      <c r="Q171" s="61">
        <f t="shared" si="490"/>
        <v>0</v>
      </c>
      <c r="R171" s="60">
        <f t="shared" si="472"/>
        <v>0</v>
      </c>
      <c r="S171" s="62">
        <f t="shared" si="478"/>
        <v>0</v>
      </c>
    </row>
    <row r="172" spans="1:19" s="6" customFormat="1" ht="15.65" customHeight="1" x14ac:dyDescent="0.3">
      <c r="A172" s="309"/>
      <c r="B172" s="13" t="s">
        <v>44</v>
      </c>
      <c r="C172" s="63">
        <f t="shared" ref="C172:E172" si="491">C161</f>
        <v>0</v>
      </c>
      <c r="D172" s="63">
        <f t="shared" si="491"/>
        <v>0</v>
      </c>
      <c r="E172" s="64">
        <f t="shared" si="491"/>
        <v>0</v>
      </c>
      <c r="F172" s="63">
        <f t="shared" si="466"/>
        <v>0</v>
      </c>
      <c r="G172" s="63">
        <f t="shared" ref="G172:I172" si="492">G161</f>
        <v>0</v>
      </c>
      <c r="H172" s="63">
        <f t="shared" si="492"/>
        <v>0</v>
      </c>
      <c r="I172" s="64">
        <f t="shared" si="492"/>
        <v>0</v>
      </c>
      <c r="J172" s="63">
        <f t="shared" si="468"/>
        <v>0</v>
      </c>
      <c r="K172" s="63">
        <f t="shared" ref="K172:M172" si="493">K161</f>
        <v>0</v>
      </c>
      <c r="L172" s="63">
        <f t="shared" si="493"/>
        <v>0</v>
      </c>
      <c r="M172" s="64">
        <f t="shared" si="493"/>
        <v>0</v>
      </c>
      <c r="N172" s="63">
        <f t="shared" si="470"/>
        <v>0</v>
      </c>
      <c r="O172" s="63">
        <f t="shared" ref="O172:Q172" si="494">O161</f>
        <v>0</v>
      </c>
      <c r="P172" s="63">
        <f t="shared" si="494"/>
        <v>0</v>
      </c>
      <c r="Q172" s="64">
        <f t="shared" si="494"/>
        <v>0</v>
      </c>
      <c r="R172" s="63">
        <f t="shared" si="472"/>
        <v>0</v>
      </c>
      <c r="S172" s="65">
        <f t="shared" si="478"/>
        <v>0</v>
      </c>
    </row>
    <row r="173" spans="1:19" s="6" customFormat="1" ht="15.65" customHeight="1" x14ac:dyDescent="0.3">
      <c r="A173" s="309"/>
      <c r="B173" s="13" t="s">
        <v>45</v>
      </c>
      <c r="C173" s="63">
        <f t="shared" ref="C173:E173" si="495">C162+C168</f>
        <v>0</v>
      </c>
      <c r="D173" s="63">
        <f t="shared" si="495"/>
        <v>0</v>
      </c>
      <c r="E173" s="64">
        <f t="shared" si="495"/>
        <v>0</v>
      </c>
      <c r="F173" s="63">
        <f t="shared" si="466"/>
        <v>0</v>
      </c>
      <c r="G173" s="63">
        <f t="shared" ref="G173:I173" si="496">G162+G168</f>
        <v>0</v>
      </c>
      <c r="H173" s="63">
        <f t="shared" si="496"/>
        <v>0</v>
      </c>
      <c r="I173" s="64">
        <f t="shared" si="496"/>
        <v>0</v>
      </c>
      <c r="J173" s="63">
        <f t="shared" si="468"/>
        <v>0</v>
      </c>
      <c r="K173" s="63">
        <f t="shared" ref="K173:M173" si="497">K162+K168</f>
        <v>0</v>
      </c>
      <c r="L173" s="63">
        <f t="shared" si="497"/>
        <v>0</v>
      </c>
      <c r="M173" s="64">
        <f t="shared" si="497"/>
        <v>0</v>
      </c>
      <c r="N173" s="63">
        <f t="shared" si="470"/>
        <v>0</v>
      </c>
      <c r="O173" s="63">
        <f t="shared" ref="O173:Q173" si="498">O162+O168</f>
        <v>0</v>
      </c>
      <c r="P173" s="63">
        <f t="shared" si="498"/>
        <v>0</v>
      </c>
      <c r="Q173" s="64">
        <f t="shared" si="498"/>
        <v>0</v>
      </c>
      <c r="R173" s="63">
        <f t="shared" si="472"/>
        <v>0</v>
      </c>
      <c r="S173" s="65">
        <f t="shared" si="478"/>
        <v>0</v>
      </c>
    </row>
    <row r="174" spans="1:19" s="6" customFormat="1" ht="15.65" customHeight="1" x14ac:dyDescent="0.3">
      <c r="A174" s="309"/>
      <c r="B174" s="13" t="s">
        <v>63</v>
      </c>
      <c r="C174" s="63">
        <f t="shared" ref="C174:E174" si="499">C163</f>
        <v>0</v>
      </c>
      <c r="D174" s="63">
        <f t="shared" si="499"/>
        <v>0</v>
      </c>
      <c r="E174" s="64">
        <f t="shared" si="499"/>
        <v>0</v>
      </c>
      <c r="F174" s="63">
        <f t="shared" si="466"/>
        <v>0</v>
      </c>
      <c r="G174" s="63">
        <f t="shared" ref="G174:I174" si="500">G163</f>
        <v>0</v>
      </c>
      <c r="H174" s="63">
        <f t="shared" si="500"/>
        <v>0</v>
      </c>
      <c r="I174" s="64">
        <f t="shared" si="500"/>
        <v>0</v>
      </c>
      <c r="J174" s="63">
        <f t="shared" si="468"/>
        <v>0</v>
      </c>
      <c r="K174" s="63">
        <f t="shared" ref="K174:M174" si="501">K163</f>
        <v>0</v>
      </c>
      <c r="L174" s="63">
        <f t="shared" si="501"/>
        <v>0</v>
      </c>
      <c r="M174" s="64">
        <f t="shared" si="501"/>
        <v>0</v>
      </c>
      <c r="N174" s="63">
        <f t="shared" si="470"/>
        <v>0</v>
      </c>
      <c r="O174" s="63">
        <f t="shared" ref="O174:Q174" si="502">O163</f>
        <v>0</v>
      </c>
      <c r="P174" s="63">
        <f t="shared" si="502"/>
        <v>0</v>
      </c>
      <c r="Q174" s="64">
        <f t="shared" si="502"/>
        <v>0</v>
      </c>
      <c r="R174" s="63">
        <f t="shared" si="472"/>
        <v>0</v>
      </c>
      <c r="S174" s="65">
        <f t="shared" si="478"/>
        <v>0</v>
      </c>
    </row>
    <row r="175" spans="1:19" s="6" customFormat="1" ht="15.65" customHeight="1" x14ac:dyDescent="0.3">
      <c r="A175" s="309"/>
      <c r="B175" s="13" t="s">
        <v>64</v>
      </c>
      <c r="C175" s="63">
        <f t="shared" ref="C175:E175" si="503">C169</f>
        <v>0</v>
      </c>
      <c r="D175" s="63">
        <f t="shared" si="503"/>
        <v>0</v>
      </c>
      <c r="E175" s="64">
        <f t="shared" si="503"/>
        <v>0</v>
      </c>
      <c r="F175" s="63">
        <f t="shared" si="466"/>
        <v>0</v>
      </c>
      <c r="G175" s="63">
        <f t="shared" ref="G175:I175" si="504">G169</f>
        <v>0</v>
      </c>
      <c r="H175" s="63">
        <f t="shared" si="504"/>
        <v>0</v>
      </c>
      <c r="I175" s="64">
        <f t="shared" si="504"/>
        <v>0</v>
      </c>
      <c r="J175" s="63">
        <f t="shared" si="468"/>
        <v>0</v>
      </c>
      <c r="K175" s="63">
        <f t="shared" ref="K175:M175" si="505">K169</f>
        <v>0</v>
      </c>
      <c r="L175" s="63">
        <f t="shared" si="505"/>
        <v>0</v>
      </c>
      <c r="M175" s="64">
        <f t="shared" si="505"/>
        <v>0</v>
      </c>
      <c r="N175" s="63">
        <f t="shared" si="470"/>
        <v>0</v>
      </c>
      <c r="O175" s="63">
        <f t="shared" ref="O175:Q175" si="506">O169</f>
        <v>0</v>
      </c>
      <c r="P175" s="63">
        <f t="shared" si="506"/>
        <v>0</v>
      </c>
      <c r="Q175" s="64">
        <f t="shared" si="506"/>
        <v>0</v>
      </c>
      <c r="R175" s="63">
        <f t="shared" si="472"/>
        <v>0</v>
      </c>
      <c r="S175" s="65">
        <f t="shared" si="478"/>
        <v>0</v>
      </c>
    </row>
    <row r="176" spans="1:19" s="6" customFormat="1" ht="15.65" customHeight="1" x14ac:dyDescent="0.3">
      <c r="A176" s="309"/>
      <c r="B176" s="13" t="s">
        <v>65</v>
      </c>
      <c r="C176" s="63">
        <f t="shared" ref="C176:E176" si="507">C167</f>
        <v>0</v>
      </c>
      <c r="D176" s="63">
        <f t="shared" si="507"/>
        <v>0</v>
      </c>
      <c r="E176" s="64">
        <f t="shared" si="507"/>
        <v>0</v>
      </c>
      <c r="F176" s="63">
        <f t="shared" si="466"/>
        <v>0</v>
      </c>
      <c r="G176" s="63">
        <f t="shared" ref="G176:I176" si="508">G167</f>
        <v>0</v>
      </c>
      <c r="H176" s="63">
        <f t="shared" si="508"/>
        <v>0</v>
      </c>
      <c r="I176" s="64">
        <f t="shared" si="508"/>
        <v>0</v>
      </c>
      <c r="J176" s="63">
        <f t="shared" si="468"/>
        <v>0</v>
      </c>
      <c r="K176" s="63">
        <f t="shared" ref="K176:M176" si="509">K167</f>
        <v>0</v>
      </c>
      <c r="L176" s="63">
        <f t="shared" si="509"/>
        <v>0</v>
      </c>
      <c r="M176" s="64">
        <f t="shared" si="509"/>
        <v>0</v>
      </c>
      <c r="N176" s="63">
        <f t="shared" si="470"/>
        <v>0</v>
      </c>
      <c r="O176" s="63">
        <f t="shared" ref="O176:Q176" si="510">O167</f>
        <v>0</v>
      </c>
      <c r="P176" s="63">
        <f t="shared" si="510"/>
        <v>0</v>
      </c>
      <c r="Q176" s="64">
        <f t="shared" si="510"/>
        <v>0</v>
      </c>
      <c r="R176" s="63">
        <f t="shared" si="472"/>
        <v>0</v>
      </c>
      <c r="S176" s="65">
        <f t="shared" si="478"/>
        <v>0</v>
      </c>
    </row>
    <row r="177" spans="1:19" s="6" customFormat="1" ht="15.65" customHeight="1" x14ac:dyDescent="0.3">
      <c r="A177" s="309"/>
      <c r="B177" s="30" t="s">
        <v>149</v>
      </c>
      <c r="C177" s="31">
        <f t="shared" ref="C177:E177" si="511">C164+C170</f>
        <v>0</v>
      </c>
      <c r="D177" s="31">
        <f t="shared" si="511"/>
        <v>0</v>
      </c>
      <c r="E177" s="32">
        <f t="shared" si="511"/>
        <v>0</v>
      </c>
      <c r="F177" s="32">
        <f t="shared" si="466"/>
        <v>0</v>
      </c>
      <c r="G177" s="31">
        <f t="shared" ref="G177:I177" si="512">G164+G170</f>
        <v>0</v>
      </c>
      <c r="H177" s="31">
        <f t="shared" si="512"/>
        <v>0</v>
      </c>
      <c r="I177" s="32">
        <f t="shared" si="512"/>
        <v>0</v>
      </c>
      <c r="J177" s="32">
        <f t="shared" si="468"/>
        <v>0</v>
      </c>
      <c r="K177" s="31">
        <f t="shared" ref="K177:M177" si="513">K164+K170</f>
        <v>0</v>
      </c>
      <c r="L177" s="31">
        <f t="shared" si="513"/>
        <v>0</v>
      </c>
      <c r="M177" s="32">
        <f t="shared" si="513"/>
        <v>0</v>
      </c>
      <c r="N177" s="32">
        <f t="shared" si="470"/>
        <v>0</v>
      </c>
      <c r="O177" s="31">
        <f t="shared" ref="O177:Q177" si="514">O164+O170</f>
        <v>0</v>
      </c>
      <c r="P177" s="31">
        <f t="shared" si="514"/>
        <v>0</v>
      </c>
      <c r="Q177" s="32">
        <f t="shared" si="514"/>
        <v>0</v>
      </c>
      <c r="R177" s="32">
        <f t="shared" si="472"/>
        <v>0</v>
      </c>
      <c r="S177" s="33">
        <f t="shared" si="478"/>
        <v>0</v>
      </c>
    </row>
    <row r="178" spans="1:19" s="6" customFormat="1" ht="15.65" customHeight="1" x14ac:dyDescent="0.3">
      <c r="A178" s="309"/>
      <c r="B178" s="34" t="s">
        <v>66</v>
      </c>
      <c r="C178" s="35">
        <f t="shared" ref="C178:E178" si="515">IF(C$7=0,0,C158/C$7*1000)</f>
        <v>0</v>
      </c>
      <c r="D178" s="35">
        <f t="shared" si="515"/>
        <v>0</v>
      </c>
      <c r="E178" s="35">
        <f t="shared" si="515"/>
        <v>0</v>
      </c>
      <c r="F178" s="36">
        <f t="shared" ref="F178" si="516">IF(SUM(C$7:E$7)=0,0,F158/SUM(C$7:E$7)*1000)</f>
        <v>0</v>
      </c>
      <c r="G178" s="35">
        <f t="shared" ref="G178:I178" si="517">IF(G$7=0,0,G158/G$7*1000)</f>
        <v>0</v>
      </c>
      <c r="H178" s="35">
        <f t="shared" si="517"/>
        <v>0</v>
      </c>
      <c r="I178" s="35">
        <f t="shared" si="517"/>
        <v>0</v>
      </c>
      <c r="J178" s="36">
        <f t="shared" ref="J178" si="518">IF(SUM(G$7:I$7)=0,0,J158/SUM(G$7:I$7)*1000)</f>
        <v>0</v>
      </c>
      <c r="K178" s="35">
        <f t="shared" ref="K178:M178" si="519">IF(K$7=0,0,K158/K$7*1000)</f>
        <v>0</v>
      </c>
      <c r="L178" s="35">
        <f t="shared" si="519"/>
        <v>0</v>
      </c>
      <c r="M178" s="35">
        <f t="shared" si="519"/>
        <v>0</v>
      </c>
      <c r="N178" s="36">
        <f t="shared" ref="N178" si="520">IF(SUM(K$7:M$7)=0,0,N158/SUM(K$7:M$7)*1000)</f>
        <v>0</v>
      </c>
      <c r="O178" s="35">
        <f t="shared" ref="O178:Q178" si="521">IF(O$7=0,0,O158/O$7*1000)</f>
        <v>0</v>
      </c>
      <c r="P178" s="35">
        <f t="shared" si="521"/>
        <v>0</v>
      </c>
      <c r="Q178" s="35">
        <f t="shared" si="521"/>
        <v>0</v>
      </c>
      <c r="R178" s="36">
        <f t="shared" ref="R178" si="522">IF(SUM(O$7:Q$7)=0,0,R158/SUM(O$7:Q$7)*1000)</f>
        <v>0</v>
      </c>
      <c r="S178" s="36">
        <f t="shared" ref="S178" si="523">IF(SUMIF($C$4:$R$4,1,$C$7:$R$7)=0,0,S158/SUMIF($C$4:$R$4,1,$C$7:$R$7)*1000)</f>
        <v>0</v>
      </c>
    </row>
    <row r="179" spans="1:19" s="6" customFormat="1" ht="15.65" customHeight="1" x14ac:dyDescent="0.3">
      <c r="A179" s="309"/>
      <c r="B179" s="34" t="s">
        <v>67</v>
      </c>
      <c r="C179" s="37">
        <f t="shared" ref="C179:S179" si="524">IF(C158=0,0,C171/C158)</f>
        <v>0</v>
      </c>
      <c r="D179" s="37">
        <f t="shared" si="524"/>
        <v>0</v>
      </c>
      <c r="E179" s="37">
        <f t="shared" si="524"/>
        <v>0</v>
      </c>
      <c r="F179" s="37">
        <f t="shared" si="524"/>
        <v>0</v>
      </c>
      <c r="G179" s="37">
        <f t="shared" si="524"/>
        <v>0</v>
      </c>
      <c r="H179" s="37">
        <f t="shared" si="524"/>
        <v>0</v>
      </c>
      <c r="I179" s="37">
        <f t="shared" si="524"/>
        <v>0</v>
      </c>
      <c r="J179" s="37">
        <f t="shared" si="524"/>
        <v>0</v>
      </c>
      <c r="K179" s="37">
        <f t="shared" si="524"/>
        <v>0</v>
      </c>
      <c r="L179" s="37">
        <f t="shared" si="524"/>
        <v>0</v>
      </c>
      <c r="M179" s="37">
        <f t="shared" si="524"/>
        <v>0</v>
      </c>
      <c r="N179" s="37">
        <f t="shared" si="524"/>
        <v>0</v>
      </c>
      <c r="O179" s="37">
        <f t="shared" si="524"/>
        <v>0</v>
      </c>
      <c r="P179" s="37">
        <f t="shared" si="524"/>
        <v>0</v>
      </c>
      <c r="Q179" s="37">
        <f t="shared" si="524"/>
        <v>0</v>
      </c>
      <c r="R179" s="37">
        <f t="shared" si="524"/>
        <v>0</v>
      </c>
      <c r="S179" s="37">
        <f t="shared" si="524"/>
        <v>0</v>
      </c>
    </row>
    <row r="180" spans="1:19" s="6" customFormat="1" ht="15.65" customHeight="1" x14ac:dyDescent="0.3">
      <c r="A180" s="309"/>
      <c r="B180" s="34" t="s">
        <v>68</v>
      </c>
      <c r="C180" s="36">
        <f t="shared" ref="C180:E180" si="525">IF(C$7=0,0,C171/C$7*1000)</f>
        <v>0</v>
      </c>
      <c r="D180" s="36">
        <f t="shared" si="525"/>
        <v>0</v>
      </c>
      <c r="E180" s="36">
        <f t="shared" si="525"/>
        <v>0</v>
      </c>
      <c r="F180" s="36">
        <f t="shared" ref="F180" si="526">IF(SUM(C$7:E$7)=0,0,F171/SUM(C$7:E$7)*1000)</f>
        <v>0</v>
      </c>
      <c r="G180" s="36">
        <f t="shared" ref="G180:I180" si="527">IF(G$7=0,0,G171/G$7*1000)</f>
        <v>0</v>
      </c>
      <c r="H180" s="36">
        <f t="shared" si="527"/>
        <v>0</v>
      </c>
      <c r="I180" s="36">
        <f t="shared" si="527"/>
        <v>0</v>
      </c>
      <c r="J180" s="36">
        <f t="shared" ref="J180" si="528">IF(SUM(G$7:I$7)=0,0,J171/SUM(G$7:I$7)*1000)</f>
        <v>0</v>
      </c>
      <c r="K180" s="36">
        <f t="shared" ref="K180:M180" si="529">IF(K$7=0,0,K171/K$7*1000)</f>
        <v>0</v>
      </c>
      <c r="L180" s="36">
        <f t="shared" si="529"/>
        <v>0</v>
      </c>
      <c r="M180" s="36">
        <f t="shared" si="529"/>
        <v>0</v>
      </c>
      <c r="N180" s="36">
        <f t="shared" ref="N180" si="530">IF(SUM(K$7:M$7)=0,0,N171/SUM(K$7:M$7)*1000)</f>
        <v>0</v>
      </c>
      <c r="O180" s="36">
        <f t="shared" ref="O180:Q180" si="531">IF(O$7=0,0,O171/O$7*1000)</f>
        <v>0</v>
      </c>
      <c r="P180" s="36">
        <f t="shared" si="531"/>
        <v>0</v>
      </c>
      <c r="Q180" s="36">
        <f t="shared" si="531"/>
        <v>0</v>
      </c>
      <c r="R180" s="36">
        <f t="shared" ref="R180" si="532">IF(SUM(O$7:Q$7)=0,0,R171/SUM(O$7:Q$7)*1000)</f>
        <v>0</v>
      </c>
      <c r="S180" s="36">
        <f t="shared" ref="S180" si="533">IF(SUMIF($C$4:$R$4,1,$C$7:$R$7)=0,0,S171/SUMIF($C$4:$R$4,1,$C$7:$R$7)*1000)</f>
        <v>0</v>
      </c>
    </row>
    <row r="181" spans="1:19" s="6" customFormat="1" ht="15.65" customHeight="1" x14ac:dyDescent="0.3">
      <c r="A181" s="309"/>
      <c r="B181" s="34" t="s">
        <v>69</v>
      </c>
      <c r="C181" s="37">
        <f t="shared" ref="C181" si="534">IF(C158=0,0,SUM(C172:C176)/C158)</f>
        <v>0</v>
      </c>
      <c r="D181" s="37">
        <f t="shared" ref="D181:R181" si="535">IF(D158=0,0,SUM(D172:D176)/D158)</f>
        <v>0</v>
      </c>
      <c r="E181" s="37">
        <f t="shared" si="535"/>
        <v>0</v>
      </c>
      <c r="F181" s="37">
        <f t="shared" si="535"/>
        <v>0</v>
      </c>
      <c r="G181" s="37">
        <f t="shared" si="535"/>
        <v>0</v>
      </c>
      <c r="H181" s="37">
        <f t="shared" si="535"/>
        <v>0</v>
      </c>
      <c r="I181" s="37">
        <f t="shared" si="535"/>
        <v>0</v>
      </c>
      <c r="J181" s="37">
        <f t="shared" si="535"/>
        <v>0</v>
      </c>
      <c r="K181" s="37">
        <f t="shared" si="535"/>
        <v>0</v>
      </c>
      <c r="L181" s="37">
        <f t="shared" si="535"/>
        <v>0</v>
      </c>
      <c r="M181" s="37">
        <f t="shared" si="535"/>
        <v>0</v>
      </c>
      <c r="N181" s="37">
        <f t="shared" si="535"/>
        <v>0</v>
      </c>
      <c r="O181" s="37">
        <f t="shared" si="535"/>
        <v>0</v>
      </c>
      <c r="P181" s="37">
        <f t="shared" si="535"/>
        <v>0</v>
      </c>
      <c r="Q181" s="37">
        <f t="shared" si="535"/>
        <v>0</v>
      </c>
      <c r="R181" s="37">
        <f t="shared" si="535"/>
        <v>0</v>
      </c>
      <c r="S181" s="37">
        <f t="shared" si="454"/>
        <v>0</v>
      </c>
    </row>
    <row r="182" spans="1:19" s="6" customFormat="1" ht="15.65" customHeight="1" thickBot="1" x14ac:dyDescent="0.35">
      <c r="A182" s="310"/>
      <c r="B182" s="38" t="s">
        <v>70</v>
      </c>
      <c r="C182" s="39">
        <f t="shared" ref="C182" si="536">IF(C$7=0,0,SUM(C172:C176)/C$7*1000)</f>
        <v>0</v>
      </c>
      <c r="D182" s="39">
        <f t="shared" ref="D182:E182" si="537">IF(D$7=0,0,SUM(D172:D176)/D$7*1000)</f>
        <v>0</v>
      </c>
      <c r="E182" s="39">
        <f t="shared" si="537"/>
        <v>0</v>
      </c>
      <c r="F182" s="39">
        <f t="shared" ref="F182" si="538">IF(SUM(C$7:E$7)=0,0,SUM(F172:F176)/SUM(C$7:E$7)*1000)</f>
        <v>0</v>
      </c>
      <c r="G182" s="39">
        <f t="shared" ref="G182:I182" si="539">IF(G$7=0,0,SUM(G172:G176)/G$7*1000)</f>
        <v>0</v>
      </c>
      <c r="H182" s="39">
        <f t="shared" si="539"/>
        <v>0</v>
      </c>
      <c r="I182" s="39">
        <f t="shared" si="539"/>
        <v>0</v>
      </c>
      <c r="J182" s="39">
        <f t="shared" ref="J182" si="540">IF(SUM(G$7:I$7)=0,0,SUM(J172:J176)/SUM(G$7:I$7)*1000)</f>
        <v>0</v>
      </c>
      <c r="K182" s="39">
        <f t="shared" ref="K182:M182" si="541">IF(K$7=0,0,SUM(K172:K176)/K$7*1000)</f>
        <v>0</v>
      </c>
      <c r="L182" s="39">
        <f t="shared" si="541"/>
        <v>0</v>
      </c>
      <c r="M182" s="39">
        <f t="shared" si="541"/>
        <v>0</v>
      </c>
      <c r="N182" s="39">
        <f t="shared" ref="N182" si="542">IF(SUM(K$7:M$7)=0,0,SUM(N172:N176)/SUM(K$7:M$7)*1000)</f>
        <v>0</v>
      </c>
      <c r="O182" s="39">
        <f t="shared" ref="O182:Q182" si="543">IF(O$7=0,0,SUM(O172:O176)/O$7*1000)</f>
        <v>0</v>
      </c>
      <c r="P182" s="39">
        <f t="shared" si="543"/>
        <v>0</v>
      </c>
      <c r="Q182" s="39">
        <f t="shared" si="543"/>
        <v>0</v>
      </c>
      <c r="R182" s="39">
        <f t="shared" ref="R182" si="544">IF(SUM(O$7:Q$7)=0,0,SUM(R172:R176)/SUM(O$7:Q$7)*1000)</f>
        <v>0</v>
      </c>
      <c r="S182" s="39">
        <f t="shared" ref="S182" si="545">IF(SUMIF($C$4:$R$4,1,$C$7:$R$7)=0,0,SUM(S172:S176)/SUMIF($C$4:$R$4,1,$C$7:$R$7)*1000)</f>
        <v>0</v>
      </c>
    </row>
    <row r="183" spans="1:19" s="6" customFormat="1" ht="15.65" customHeight="1" x14ac:dyDescent="0.3">
      <c r="A183" s="311" t="s">
        <v>11</v>
      </c>
      <c r="B183" s="17" t="s">
        <v>54</v>
      </c>
      <c r="C183" s="54">
        <f t="shared" ref="C183:E183" si="546">C184+C190</f>
        <v>0</v>
      </c>
      <c r="D183" s="54">
        <f t="shared" si="546"/>
        <v>0</v>
      </c>
      <c r="E183" s="54">
        <f t="shared" si="546"/>
        <v>0</v>
      </c>
      <c r="F183" s="54">
        <f t="shared" ref="F183:F202" si="547">SUM(C183:E183)</f>
        <v>0</v>
      </c>
      <c r="G183" s="54">
        <f t="shared" ref="G183:I183" si="548">G184+G190</f>
        <v>0</v>
      </c>
      <c r="H183" s="54">
        <f t="shared" si="548"/>
        <v>0</v>
      </c>
      <c r="I183" s="54">
        <f t="shared" si="548"/>
        <v>0</v>
      </c>
      <c r="J183" s="54">
        <f t="shared" ref="J183:J202" si="549">SUM(G183:I183)</f>
        <v>0</v>
      </c>
      <c r="K183" s="54">
        <f t="shared" ref="K183:M183" si="550">K184+K190</f>
        <v>0</v>
      </c>
      <c r="L183" s="54">
        <f t="shared" si="550"/>
        <v>0</v>
      </c>
      <c r="M183" s="54">
        <f t="shared" si="550"/>
        <v>0</v>
      </c>
      <c r="N183" s="54">
        <f t="shared" ref="N183:N202" si="551">SUM(K183:M183)</f>
        <v>0</v>
      </c>
      <c r="O183" s="54">
        <f t="shared" ref="O183:Q183" si="552">O184+O190</f>
        <v>0</v>
      </c>
      <c r="P183" s="54">
        <f t="shared" si="552"/>
        <v>0</v>
      </c>
      <c r="Q183" s="54">
        <f t="shared" si="552"/>
        <v>0</v>
      </c>
      <c r="R183" s="54">
        <f t="shared" ref="R183:R202" si="553">SUM(O183:Q183)</f>
        <v>0</v>
      </c>
      <c r="S183" s="56">
        <f t="shared" ref="S183" si="554">SUMIF($C$4:$R$4,1,$C183:$R183)</f>
        <v>0</v>
      </c>
    </row>
    <row r="184" spans="1:19" s="6" customFormat="1" ht="15.65" customHeight="1" x14ac:dyDescent="0.3">
      <c r="A184" s="309"/>
      <c r="B184" s="19" t="s">
        <v>55</v>
      </c>
      <c r="C184" s="55">
        <f t="shared" ref="C184:E184" si="555">SUM(C185:C189)</f>
        <v>0</v>
      </c>
      <c r="D184" s="55">
        <f t="shared" si="555"/>
        <v>0</v>
      </c>
      <c r="E184" s="55">
        <f t="shared" si="555"/>
        <v>0</v>
      </c>
      <c r="F184" s="53">
        <f t="shared" si="547"/>
        <v>0</v>
      </c>
      <c r="G184" s="55">
        <f t="shared" ref="G184:I184" si="556">SUM(G185:G189)</f>
        <v>0</v>
      </c>
      <c r="H184" s="55">
        <f t="shared" si="556"/>
        <v>0</v>
      </c>
      <c r="I184" s="55">
        <f t="shared" si="556"/>
        <v>0</v>
      </c>
      <c r="J184" s="53">
        <f t="shared" si="549"/>
        <v>0</v>
      </c>
      <c r="K184" s="55">
        <f t="shared" ref="K184:M184" si="557">SUM(K185:K189)</f>
        <v>0</v>
      </c>
      <c r="L184" s="55">
        <f t="shared" si="557"/>
        <v>0</v>
      </c>
      <c r="M184" s="55">
        <f t="shared" si="557"/>
        <v>0</v>
      </c>
      <c r="N184" s="53">
        <f t="shared" si="551"/>
        <v>0</v>
      </c>
      <c r="O184" s="55">
        <f t="shared" ref="O184:Q184" si="558">SUM(O185:O189)</f>
        <v>0</v>
      </c>
      <c r="P184" s="55">
        <f t="shared" si="558"/>
        <v>0</v>
      </c>
      <c r="Q184" s="55">
        <f t="shared" si="558"/>
        <v>0</v>
      </c>
      <c r="R184" s="53">
        <f t="shared" si="553"/>
        <v>0</v>
      </c>
      <c r="S184" s="57">
        <f t="shared" si="478"/>
        <v>0</v>
      </c>
    </row>
    <row r="185" spans="1:19" s="6" customFormat="1" ht="15.65" customHeight="1" x14ac:dyDescent="0.3">
      <c r="A185" s="309"/>
      <c r="B185" s="21" t="s">
        <v>56</v>
      </c>
      <c r="C185" s="49"/>
      <c r="D185" s="49"/>
      <c r="E185" s="49"/>
      <c r="F185" s="52">
        <f t="shared" si="547"/>
        <v>0</v>
      </c>
      <c r="G185" s="49"/>
      <c r="H185" s="49"/>
      <c r="I185" s="49"/>
      <c r="J185" s="52">
        <f t="shared" si="549"/>
        <v>0</v>
      </c>
      <c r="K185" s="49"/>
      <c r="L185" s="49"/>
      <c r="M185" s="49"/>
      <c r="N185" s="52">
        <f t="shared" si="551"/>
        <v>0</v>
      </c>
      <c r="O185" s="49"/>
      <c r="P185" s="49"/>
      <c r="Q185" s="49"/>
      <c r="R185" s="52">
        <f t="shared" si="553"/>
        <v>0</v>
      </c>
      <c r="S185" s="58">
        <f t="shared" si="478"/>
        <v>0</v>
      </c>
    </row>
    <row r="186" spans="1:19" s="6" customFormat="1" ht="15.65" customHeight="1" x14ac:dyDescent="0.3">
      <c r="A186" s="309"/>
      <c r="B186" s="22" t="s">
        <v>57</v>
      </c>
      <c r="C186" s="50"/>
      <c r="D186" s="50"/>
      <c r="E186" s="50"/>
      <c r="F186" s="53">
        <f t="shared" si="547"/>
        <v>0</v>
      </c>
      <c r="G186" s="50"/>
      <c r="H186" s="50"/>
      <c r="I186" s="50"/>
      <c r="J186" s="53">
        <f t="shared" si="549"/>
        <v>0</v>
      </c>
      <c r="K186" s="50"/>
      <c r="L186" s="50"/>
      <c r="M186" s="50"/>
      <c r="N186" s="53">
        <f t="shared" si="551"/>
        <v>0</v>
      </c>
      <c r="O186" s="50"/>
      <c r="P186" s="50"/>
      <c r="Q186" s="50"/>
      <c r="R186" s="53">
        <f t="shared" si="553"/>
        <v>0</v>
      </c>
      <c r="S186" s="59">
        <f t="shared" si="478"/>
        <v>0</v>
      </c>
    </row>
    <row r="187" spans="1:19" s="6" customFormat="1" ht="15.65" customHeight="1" x14ac:dyDescent="0.3">
      <c r="A187" s="309"/>
      <c r="B187" s="22" t="s">
        <v>58</v>
      </c>
      <c r="C187" s="50"/>
      <c r="D187" s="50"/>
      <c r="E187" s="50"/>
      <c r="F187" s="53">
        <f t="shared" si="547"/>
        <v>0</v>
      </c>
      <c r="G187" s="50"/>
      <c r="H187" s="50"/>
      <c r="I187" s="50"/>
      <c r="J187" s="53">
        <f t="shared" si="549"/>
        <v>0</v>
      </c>
      <c r="K187" s="50"/>
      <c r="L187" s="50"/>
      <c r="M187" s="50"/>
      <c r="N187" s="53">
        <f t="shared" si="551"/>
        <v>0</v>
      </c>
      <c r="O187" s="50"/>
      <c r="P187" s="50"/>
      <c r="Q187" s="50"/>
      <c r="R187" s="53">
        <f t="shared" si="553"/>
        <v>0</v>
      </c>
      <c r="S187" s="59">
        <f t="shared" si="478"/>
        <v>0</v>
      </c>
    </row>
    <row r="188" spans="1:19" s="6" customFormat="1" ht="15.65" customHeight="1" x14ac:dyDescent="0.3">
      <c r="A188" s="309"/>
      <c r="B188" s="22" t="s">
        <v>59</v>
      </c>
      <c r="C188" s="50"/>
      <c r="D188" s="50"/>
      <c r="E188" s="50"/>
      <c r="F188" s="53">
        <f t="shared" si="547"/>
        <v>0</v>
      </c>
      <c r="G188" s="50"/>
      <c r="H188" s="50"/>
      <c r="I188" s="50"/>
      <c r="J188" s="53">
        <f t="shared" si="549"/>
        <v>0</v>
      </c>
      <c r="K188" s="50"/>
      <c r="L188" s="50"/>
      <c r="M188" s="50"/>
      <c r="N188" s="53">
        <f t="shared" si="551"/>
        <v>0</v>
      </c>
      <c r="O188" s="50"/>
      <c r="P188" s="50"/>
      <c r="Q188" s="50"/>
      <c r="R188" s="53">
        <f t="shared" si="553"/>
        <v>0</v>
      </c>
      <c r="S188" s="59">
        <f t="shared" si="478"/>
        <v>0</v>
      </c>
    </row>
    <row r="189" spans="1:19" s="6" customFormat="1" ht="15.65" customHeight="1" x14ac:dyDescent="0.3">
      <c r="A189" s="309"/>
      <c r="B189" s="23" t="s">
        <v>148</v>
      </c>
      <c r="C189" s="51"/>
      <c r="D189" s="51"/>
      <c r="E189" s="51"/>
      <c r="F189" s="54">
        <f t="shared" si="547"/>
        <v>0</v>
      </c>
      <c r="G189" s="51"/>
      <c r="H189" s="51"/>
      <c r="I189" s="51"/>
      <c r="J189" s="54">
        <f t="shared" si="549"/>
        <v>0</v>
      </c>
      <c r="K189" s="51"/>
      <c r="L189" s="51"/>
      <c r="M189" s="51"/>
      <c r="N189" s="54">
        <f t="shared" si="551"/>
        <v>0</v>
      </c>
      <c r="O189" s="51"/>
      <c r="P189" s="51"/>
      <c r="Q189" s="51"/>
      <c r="R189" s="54">
        <f t="shared" si="553"/>
        <v>0</v>
      </c>
      <c r="S189" s="83">
        <f t="shared" si="478"/>
        <v>0</v>
      </c>
    </row>
    <row r="190" spans="1:19" s="6" customFormat="1" ht="15.65" customHeight="1" x14ac:dyDescent="0.3">
      <c r="A190" s="309"/>
      <c r="B190" s="19" t="s">
        <v>60</v>
      </c>
      <c r="C190" s="55">
        <f t="shared" ref="C190" si="559">SUM(C191:C195)</f>
        <v>0</v>
      </c>
      <c r="D190" s="55">
        <f t="shared" ref="D190:E190" si="560">SUM(D191:D195)</f>
        <v>0</v>
      </c>
      <c r="E190" s="55">
        <f t="shared" si="560"/>
        <v>0</v>
      </c>
      <c r="F190" s="53">
        <f t="shared" si="547"/>
        <v>0</v>
      </c>
      <c r="G190" s="55">
        <f t="shared" ref="G190" si="561">SUM(G191:G195)</f>
        <v>0</v>
      </c>
      <c r="H190" s="55">
        <f t="shared" ref="H190:I190" si="562">SUM(H191:H195)</f>
        <v>0</v>
      </c>
      <c r="I190" s="55">
        <f t="shared" si="562"/>
        <v>0</v>
      </c>
      <c r="J190" s="53">
        <f t="shared" si="549"/>
        <v>0</v>
      </c>
      <c r="K190" s="55">
        <f t="shared" ref="K190" si="563">SUM(K191:K195)</f>
        <v>0</v>
      </c>
      <c r="L190" s="55">
        <f t="shared" ref="L190:M190" si="564">SUM(L191:L195)</f>
        <v>0</v>
      </c>
      <c r="M190" s="55">
        <f t="shared" si="564"/>
        <v>0</v>
      </c>
      <c r="N190" s="53">
        <f t="shared" si="551"/>
        <v>0</v>
      </c>
      <c r="O190" s="55">
        <f t="shared" ref="O190" si="565">SUM(O191:O195)</f>
        <v>0</v>
      </c>
      <c r="P190" s="55">
        <f t="shared" ref="P190:Q190" si="566">SUM(P191:P195)</f>
        <v>0</v>
      </c>
      <c r="Q190" s="55">
        <f t="shared" si="566"/>
        <v>0</v>
      </c>
      <c r="R190" s="53">
        <f t="shared" si="553"/>
        <v>0</v>
      </c>
      <c r="S190" s="57">
        <f t="shared" si="478"/>
        <v>0</v>
      </c>
    </row>
    <row r="191" spans="1:19" s="6" customFormat="1" ht="15.65" customHeight="1" x14ac:dyDescent="0.3">
      <c r="A191" s="309"/>
      <c r="B191" s="24" t="s">
        <v>56</v>
      </c>
      <c r="C191" s="49"/>
      <c r="D191" s="49"/>
      <c r="E191" s="49"/>
      <c r="F191" s="52">
        <f t="shared" si="547"/>
        <v>0</v>
      </c>
      <c r="G191" s="49"/>
      <c r="H191" s="49"/>
      <c r="I191" s="49"/>
      <c r="J191" s="52">
        <f t="shared" si="549"/>
        <v>0</v>
      </c>
      <c r="K191" s="49"/>
      <c r="L191" s="49"/>
      <c r="M191" s="49"/>
      <c r="N191" s="52">
        <f t="shared" si="551"/>
        <v>0</v>
      </c>
      <c r="O191" s="49"/>
      <c r="P191" s="49"/>
      <c r="Q191" s="49"/>
      <c r="R191" s="52">
        <f t="shared" si="553"/>
        <v>0</v>
      </c>
      <c r="S191" s="58">
        <f t="shared" si="478"/>
        <v>0</v>
      </c>
    </row>
    <row r="192" spans="1:19" s="6" customFormat="1" ht="15.65" customHeight="1" x14ac:dyDescent="0.3">
      <c r="A192" s="309"/>
      <c r="B192" s="25" t="s">
        <v>61</v>
      </c>
      <c r="C192" s="50"/>
      <c r="D192" s="50"/>
      <c r="E192" s="50"/>
      <c r="F192" s="53">
        <f t="shared" si="547"/>
        <v>0</v>
      </c>
      <c r="G192" s="50"/>
      <c r="H192" s="50"/>
      <c r="I192" s="50"/>
      <c r="J192" s="53">
        <f t="shared" si="549"/>
        <v>0</v>
      </c>
      <c r="K192" s="50"/>
      <c r="L192" s="50"/>
      <c r="M192" s="50"/>
      <c r="N192" s="53">
        <f t="shared" si="551"/>
        <v>0</v>
      </c>
      <c r="O192" s="50"/>
      <c r="P192" s="50"/>
      <c r="Q192" s="50"/>
      <c r="R192" s="53">
        <f t="shared" si="553"/>
        <v>0</v>
      </c>
      <c r="S192" s="59">
        <f t="shared" si="478"/>
        <v>0</v>
      </c>
    </row>
    <row r="193" spans="1:19" s="6" customFormat="1" ht="15.65" customHeight="1" x14ac:dyDescent="0.3">
      <c r="A193" s="309"/>
      <c r="B193" s="25" t="s">
        <v>58</v>
      </c>
      <c r="C193" s="50"/>
      <c r="D193" s="50"/>
      <c r="E193" s="50"/>
      <c r="F193" s="53">
        <f t="shared" si="547"/>
        <v>0</v>
      </c>
      <c r="G193" s="50"/>
      <c r="H193" s="50"/>
      <c r="I193" s="50"/>
      <c r="J193" s="53">
        <f t="shared" si="549"/>
        <v>0</v>
      </c>
      <c r="K193" s="50"/>
      <c r="L193" s="50"/>
      <c r="M193" s="50"/>
      <c r="N193" s="53">
        <f t="shared" si="551"/>
        <v>0</v>
      </c>
      <c r="O193" s="50"/>
      <c r="P193" s="50"/>
      <c r="Q193" s="50"/>
      <c r="R193" s="53">
        <f t="shared" si="553"/>
        <v>0</v>
      </c>
      <c r="S193" s="59">
        <f t="shared" si="478"/>
        <v>0</v>
      </c>
    </row>
    <row r="194" spans="1:19" s="6" customFormat="1" ht="15.65" customHeight="1" x14ac:dyDescent="0.3">
      <c r="A194" s="309"/>
      <c r="B194" s="25" t="s">
        <v>62</v>
      </c>
      <c r="C194" s="50"/>
      <c r="D194" s="50"/>
      <c r="E194" s="50"/>
      <c r="F194" s="53">
        <f t="shared" si="547"/>
        <v>0</v>
      </c>
      <c r="G194" s="50"/>
      <c r="H194" s="50"/>
      <c r="I194" s="50"/>
      <c r="J194" s="53">
        <f t="shared" si="549"/>
        <v>0</v>
      </c>
      <c r="K194" s="50"/>
      <c r="L194" s="50"/>
      <c r="M194" s="50"/>
      <c r="N194" s="53">
        <f t="shared" si="551"/>
        <v>0</v>
      </c>
      <c r="O194" s="50"/>
      <c r="P194" s="50"/>
      <c r="Q194" s="50"/>
      <c r="R194" s="53">
        <f t="shared" si="553"/>
        <v>0</v>
      </c>
      <c r="S194" s="59">
        <f t="shared" si="478"/>
        <v>0</v>
      </c>
    </row>
    <row r="195" spans="1:19" s="6" customFormat="1" ht="15.65" customHeight="1" x14ac:dyDescent="0.3">
      <c r="A195" s="309"/>
      <c r="B195" s="23" t="s">
        <v>148</v>
      </c>
      <c r="C195" s="51"/>
      <c r="D195" s="51"/>
      <c r="E195" s="51"/>
      <c r="F195" s="54">
        <f t="shared" si="547"/>
        <v>0</v>
      </c>
      <c r="G195" s="51"/>
      <c r="H195" s="51"/>
      <c r="I195" s="51"/>
      <c r="J195" s="54">
        <f t="shared" si="549"/>
        <v>0</v>
      </c>
      <c r="K195" s="51"/>
      <c r="L195" s="51"/>
      <c r="M195" s="51"/>
      <c r="N195" s="54">
        <f t="shared" si="551"/>
        <v>0</v>
      </c>
      <c r="O195" s="51"/>
      <c r="P195" s="51"/>
      <c r="Q195" s="51"/>
      <c r="R195" s="54">
        <f t="shared" si="553"/>
        <v>0</v>
      </c>
      <c r="S195" s="83">
        <f t="shared" si="478"/>
        <v>0</v>
      </c>
    </row>
    <row r="196" spans="1:19" s="6" customFormat="1" ht="15.65" customHeight="1" x14ac:dyDescent="0.3">
      <c r="A196" s="309"/>
      <c r="B196" s="13" t="s">
        <v>43</v>
      </c>
      <c r="C196" s="60">
        <f t="shared" ref="C196:E196" si="567">C185+C191</f>
        <v>0</v>
      </c>
      <c r="D196" s="60">
        <f t="shared" si="567"/>
        <v>0</v>
      </c>
      <c r="E196" s="61">
        <f t="shared" si="567"/>
        <v>0</v>
      </c>
      <c r="F196" s="60">
        <f t="shared" si="547"/>
        <v>0</v>
      </c>
      <c r="G196" s="60">
        <f t="shared" ref="G196:I196" si="568">G185+G191</f>
        <v>0</v>
      </c>
      <c r="H196" s="60">
        <f t="shared" si="568"/>
        <v>0</v>
      </c>
      <c r="I196" s="61">
        <f t="shared" si="568"/>
        <v>0</v>
      </c>
      <c r="J196" s="60">
        <f t="shared" si="549"/>
        <v>0</v>
      </c>
      <c r="K196" s="60">
        <f t="shared" ref="K196:M196" si="569">K185+K191</f>
        <v>0</v>
      </c>
      <c r="L196" s="60">
        <f t="shared" si="569"/>
        <v>0</v>
      </c>
      <c r="M196" s="61">
        <f t="shared" si="569"/>
        <v>0</v>
      </c>
      <c r="N196" s="60">
        <f t="shared" si="551"/>
        <v>0</v>
      </c>
      <c r="O196" s="60">
        <f t="shared" ref="O196:Q196" si="570">O185+O191</f>
        <v>0</v>
      </c>
      <c r="P196" s="60">
        <f t="shared" si="570"/>
        <v>0</v>
      </c>
      <c r="Q196" s="61">
        <f t="shared" si="570"/>
        <v>0</v>
      </c>
      <c r="R196" s="60">
        <f t="shared" si="553"/>
        <v>0</v>
      </c>
      <c r="S196" s="62">
        <f t="shared" si="478"/>
        <v>0</v>
      </c>
    </row>
    <row r="197" spans="1:19" s="6" customFormat="1" ht="15.65" customHeight="1" x14ac:dyDescent="0.3">
      <c r="A197" s="309"/>
      <c r="B197" s="13" t="s">
        <v>44</v>
      </c>
      <c r="C197" s="63">
        <f t="shared" ref="C197:E197" si="571">C186</f>
        <v>0</v>
      </c>
      <c r="D197" s="63">
        <f t="shared" si="571"/>
        <v>0</v>
      </c>
      <c r="E197" s="64">
        <f t="shared" si="571"/>
        <v>0</v>
      </c>
      <c r="F197" s="63">
        <f t="shared" si="547"/>
        <v>0</v>
      </c>
      <c r="G197" s="63">
        <f t="shared" ref="G197:I197" si="572">G186</f>
        <v>0</v>
      </c>
      <c r="H197" s="63">
        <f t="shared" si="572"/>
        <v>0</v>
      </c>
      <c r="I197" s="64">
        <f t="shared" si="572"/>
        <v>0</v>
      </c>
      <c r="J197" s="63">
        <f t="shared" si="549"/>
        <v>0</v>
      </c>
      <c r="K197" s="63">
        <f t="shared" ref="K197:M197" si="573">K186</f>
        <v>0</v>
      </c>
      <c r="L197" s="63">
        <f t="shared" si="573"/>
        <v>0</v>
      </c>
      <c r="M197" s="64">
        <f t="shared" si="573"/>
        <v>0</v>
      </c>
      <c r="N197" s="63">
        <f t="shared" si="551"/>
        <v>0</v>
      </c>
      <c r="O197" s="63">
        <f t="shared" ref="O197:Q197" si="574">O186</f>
        <v>0</v>
      </c>
      <c r="P197" s="63">
        <f t="shared" si="574"/>
        <v>0</v>
      </c>
      <c r="Q197" s="64">
        <f t="shared" si="574"/>
        <v>0</v>
      </c>
      <c r="R197" s="63">
        <f t="shared" si="553"/>
        <v>0</v>
      </c>
      <c r="S197" s="65">
        <f t="shared" si="478"/>
        <v>0</v>
      </c>
    </row>
    <row r="198" spans="1:19" s="6" customFormat="1" ht="15.65" customHeight="1" x14ac:dyDescent="0.3">
      <c r="A198" s="309"/>
      <c r="B198" s="13" t="s">
        <v>45</v>
      </c>
      <c r="C198" s="63">
        <f t="shared" ref="C198:E198" si="575">C187+C193</f>
        <v>0</v>
      </c>
      <c r="D198" s="63">
        <f t="shared" si="575"/>
        <v>0</v>
      </c>
      <c r="E198" s="64">
        <f t="shared" si="575"/>
        <v>0</v>
      </c>
      <c r="F198" s="63">
        <f t="shared" si="547"/>
        <v>0</v>
      </c>
      <c r="G198" s="63">
        <f t="shared" ref="G198:I198" si="576">G187+G193</f>
        <v>0</v>
      </c>
      <c r="H198" s="63">
        <f t="shared" si="576"/>
        <v>0</v>
      </c>
      <c r="I198" s="64">
        <f t="shared" si="576"/>
        <v>0</v>
      </c>
      <c r="J198" s="63">
        <f t="shared" si="549"/>
        <v>0</v>
      </c>
      <c r="K198" s="63">
        <f t="shared" ref="K198:M198" si="577">K187+K193</f>
        <v>0</v>
      </c>
      <c r="L198" s="63">
        <f t="shared" si="577"/>
        <v>0</v>
      </c>
      <c r="M198" s="64">
        <f t="shared" si="577"/>
        <v>0</v>
      </c>
      <c r="N198" s="63">
        <f t="shared" si="551"/>
        <v>0</v>
      </c>
      <c r="O198" s="63">
        <f t="shared" ref="O198:Q198" si="578">O187+O193</f>
        <v>0</v>
      </c>
      <c r="P198" s="63">
        <f t="shared" si="578"/>
        <v>0</v>
      </c>
      <c r="Q198" s="64">
        <f t="shared" si="578"/>
        <v>0</v>
      </c>
      <c r="R198" s="63">
        <f t="shared" si="553"/>
        <v>0</v>
      </c>
      <c r="S198" s="65">
        <f t="shared" si="478"/>
        <v>0</v>
      </c>
    </row>
    <row r="199" spans="1:19" s="6" customFormat="1" ht="15.65" customHeight="1" x14ac:dyDescent="0.3">
      <c r="A199" s="309"/>
      <c r="B199" s="13" t="s">
        <v>63</v>
      </c>
      <c r="C199" s="63">
        <f t="shared" ref="C199:E199" si="579">C188</f>
        <v>0</v>
      </c>
      <c r="D199" s="63">
        <f t="shared" si="579"/>
        <v>0</v>
      </c>
      <c r="E199" s="64">
        <f t="shared" si="579"/>
        <v>0</v>
      </c>
      <c r="F199" s="63">
        <f t="shared" si="547"/>
        <v>0</v>
      </c>
      <c r="G199" s="63">
        <f t="shared" ref="G199:I199" si="580">G188</f>
        <v>0</v>
      </c>
      <c r="H199" s="63">
        <f t="shared" si="580"/>
        <v>0</v>
      </c>
      <c r="I199" s="64">
        <f t="shared" si="580"/>
        <v>0</v>
      </c>
      <c r="J199" s="63">
        <f t="shared" si="549"/>
        <v>0</v>
      </c>
      <c r="K199" s="63">
        <f t="shared" ref="K199:M199" si="581">K188</f>
        <v>0</v>
      </c>
      <c r="L199" s="63">
        <f t="shared" si="581"/>
        <v>0</v>
      </c>
      <c r="M199" s="64">
        <f t="shared" si="581"/>
        <v>0</v>
      </c>
      <c r="N199" s="63">
        <f t="shared" si="551"/>
        <v>0</v>
      </c>
      <c r="O199" s="63">
        <f t="shared" ref="O199:Q199" si="582">O188</f>
        <v>0</v>
      </c>
      <c r="P199" s="63">
        <f t="shared" si="582"/>
        <v>0</v>
      </c>
      <c r="Q199" s="64">
        <f t="shared" si="582"/>
        <v>0</v>
      </c>
      <c r="R199" s="63">
        <f t="shared" si="553"/>
        <v>0</v>
      </c>
      <c r="S199" s="65">
        <f t="shared" si="478"/>
        <v>0</v>
      </c>
    </row>
    <row r="200" spans="1:19" s="6" customFormat="1" ht="15.65" customHeight="1" x14ac:dyDescent="0.3">
      <c r="A200" s="309"/>
      <c r="B200" s="13" t="s">
        <v>64</v>
      </c>
      <c r="C200" s="63">
        <f t="shared" ref="C200:E200" si="583">C194</f>
        <v>0</v>
      </c>
      <c r="D200" s="63">
        <f t="shared" si="583"/>
        <v>0</v>
      </c>
      <c r="E200" s="64">
        <f t="shared" si="583"/>
        <v>0</v>
      </c>
      <c r="F200" s="63">
        <f t="shared" si="547"/>
        <v>0</v>
      </c>
      <c r="G200" s="63">
        <f t="shared" ref="G200:I200" si="584">G194</f>
        <v>0</v>
      </c>
      <c r="H200" s="63">
        <f t="shared" si="584"/>
        <v>0</v>
      </c>
      <c r="I200" s="64">
        <f t="shared" si="584"/>
        <v>0</v>
      </c>
      <c r="J200" s="63">
        <f t="shared" si="549"/>
        <v>0</v>
      </c>
      <c r="K200" s="63">
        <f t="shared" ref="K200:M200" si="585">K194</f>
        <v>0</v>
      </c>
      <c r="L200" s="63">
        <f t="shared" si="585"/>
        <v>0</v>
      </c>
      <c r="M200" s="64">
        <f t="shared" si="585"/>
        <v>0</v>
      </c>
      <c r="N200" s="63">
        <f t="shared" si="551"/>
        <v>0</v>
      </c>
      <c r="O200" s="63">
        <f t="shared" ref="O200:Q200" si="586">O194</f>
        <v>0</v>
      </c>
      <c r="P200" s="63">
        <f t="shared" si="586"/>
        <v>0</v>
      </c>
      <c r="Q200" s="64">
        <f t="shared" si="586"/>
        <v>0</v>
      </c>
      <c r="R200" s="63">
        <f t="shared" si="553"/>
        <v>0</v>
      </c>
      <c r="S200" s="65">
        <f t="shared" si="478"/>
        <v>0</v>
      </c>
    </row>
    <row r="201" spans="1:19" s="6" customFormat="1" ht="15.65" customHeight="1" x14ac:dyDescent="0.3">
      <c r="A201" s="309"/>
      <c r="B201" s="13" t="s">
        <v>65</v>
      </c>
      <c r="C201" s="63">
        <f t="shared" ref="C201:E201" si="587">C192</f>
        <v>0</v>
      </c>
      <c r="D201" s="63">
        <f t="shared" si="587"/>
        <v>0</v>
      </c>
      <c r="E201" s="64">
        <f t="shared" si="587"/>
        <v>0</v>
      </c>
      <c r="F201" s="63">
        <f t="shared" si="547"/>
        <v>0</v>
      </c>
      <c r="G201" s="63">
        <f t="shared" ref="G201:I201" si="588">G192</f>
        <v>0</v>
      </c>
      <c r="H201" s="63">
        <f t="shared" si="588"/>
        <v>0</v>
      </c>
      <c r="I201" s="64">
        <f t="shared" si="588"/>
        <v>0</v>
      </c>
      <c r="J201" s="63">
        <f t="shared" si="549"/>
        <v>0</v>
      </c>
      <c r="K201" s="63">
        <f t="shared" ref="K201:M201" si="589">K192</f>
        <v>0</v>
      </c>
      <c r="L201" s="63">
        <f t="shared" si="589"/>
        <v>0</v>
      </c>
      <c r="M201" s="64">
        <f t="shared" si="589"/>
        <v>0</v>
      </c>
      <c r="N201" s="63">
        <f t="shared" si="551"/>
        <v>0</v>
      </c>
      <c r="O201" s="63">
        <f t="shared" ref="O201:Q201" si="590">O192</f>
        <v>0</v>
      </c>
      <c r="P201" s="63">
        <f t="shared" si="590"/>
        <v>0</v>
      </c>
      <c r="Q201" s="64">
        <f t="shared" si="590"/>
        <v>0</v>
      </c>
      <c r="R201" s="63">
        <f t="shared" si="553"/>
        <v>0</v>
      </c>
      <c r="S201" s="65">
        <f t="shared" si="478"/>
        <v>0</v>
      </c>
    </row>
    <row r="202" spans="1:19" s="6" customFormat="1" ht="15.65" customHeight="1" x14ac:dyDescent="0.3">
      <c r="A202" s="309"/>
      <c r="B202" s="30" t="s">
        <v>149</v>
      </c>
      <c r="C202" s="31">
        <f t="shared" ref="C202:E202" si="591">C189+C195</f>
        <v>0</v>
      </c>
      <c r="D202" s="31">
        <f t="shared" si="591"/>
        <v>0</v>
      </c>
      <c r="E202" s="32">
        <f t="shared" si="591"/>
        <v>0</v>
      </c>
      <c r="F202" s="32">
        <f t="shared" si="547"/>
        <v>0</v>
      </c>
      <c r="G202" s="31">
        <f t="shared" ref="G202:I202" si="592">G189+G195</f>
        <v>0</v>
      </c>
      <c r="H202" s="31">
        <f t="shared" si="592"/>
        <v>0</v>
      </c>
      <c r="I202" s="32">
        <f t="shared" si="592"/>
        <v>0</v>
      </c>
      <c r="J202" s="32">
        <f t="shared" si="549"/>
        <v>0</v>
      </c>
      <c r="K202" s="31">
        <f t="shared" ref="K202:M202" si="593">K189+K195</f>
        <v>0</v>
      </c>
      <c r="L202" s="31">
        <f t="shared" si="593"/>
        <v>0</v>
      </c>
      <c r="M202" s="32">
        <f t="shared" si="593"/>
        <v>0</v>
      </c>
      <c r="N202" s="32">
        <f t="shared" si="551"/>
        <v>0</v>
      </c>
      <c r="O202" s="31">
        <f t="shared" ref="O202:Q202" si="594">O189+O195</f>
        <v>0</v>
      </c>
      <c r="P202" s="31">
        <f t="shared" si="594"/>
        <v>0</v>
      </c>
      <c r="Q202" s="32">
        <f t="shared" si="594"/>
        <v>0</v>
      </c>
      <c r="R202" s="32">
        <f t="shared" si="553"/>
        <v>0</v>
      </c>
      <c r="S202" s="33">
        <f t="shared" si="478"/>
        <v>0</v>
      </c>
    </row>
    <row r="203" spans="1:19" s="6" customFormat="1" ht="15.65" customHeight="1" x14ac:dyDescent="0.3">
      <c r="A203" s="309"/>
      <c r="B203" s="34" t="s">
        <v>66</v>
      </c>
      <c r="C203" s="35">
        <f t="shared" ref="C203:E203" si="595">IF(C$7=0,0,C183/C$7*1000)</f>
        <v>0</v>
      </c>
      <c r="D203" s="35">
        <f t="shared" si="595"/>
        <v>0</v>
      </c>
      <c r="E203" s="35">
        <f t="shared" si="595"/>
        <v>0</v>
      </c>
      <c r="F203" s="36">
        <f t="shared" ref="F203" si="596">IF(SUM(C$7:E$7)=0,0,F183/SUM(C$7:E$7)*1000)</f>
        <v>0</v>
      </c>
      <c r="G203" s="35">
        <f t="shared" ref="G203:I203" si="597">IF(G$7=0,0,G183/G$7*1000)</f>
        <v>0</v>
      </c>
      <c r="H203" s="35">
        <f t="shared" si="597"/>
        <v>0</v>
      </c>
      <c r="I203" s="35">
        <f t="shared" si="597"/>
        <v>0</v>
      </c>
      <c r="J203" s="36">
        <f t="shared" ref="J203" si="598">IF(SUM(G$7:I$7)=0,0,J183/SUM(G$7:I$7)*1000)</f>
        <v>0</v>
      </c>
      <c r="K203" s="35">
        <f t="shared" ref="K203:M203" si="599">IF(K$7=0,0,K183/K$7*1000)</f>
        <v>0</v>
      </c>
      <c r="L203" s="35">
        <f t="shared" si="599"/>
        <v>0</v>
      </c>
      <c r="M203" s="35">
        <f t="shared" si="599"/>
        <v>0</v>
      </c>
      <c r="N203" s="36">
        <f t="shared" ref="N203" si="600">IF(SUM(K$7:M$7)=0,0,N183/SUM(K$7:M$7)*1000)</f>
        <v>0</v>
      </c>
      <c r="O203" s="35">
        <f t="shared" ref="O203:Q203" si="601">IF(O$7=0,0,O183/O$7*1000)</f>
        <v>0</v>
      </c>
      <c r="P203" s="35">
        <f t="shared" si="601"/>
        <v>0</v>
      </c>
      <c r="Q203" s="35">
        <f t="shared" si="601"/>
        <v>0</v>
      </c>
      <c r="R203" s="36">
        <f t="shared" ref="R203" si="602">IF(SUM(O$7:Q$7)=0,0,R183/SUM(O$7:Q$7)*1000)</f>
        <v>0</v>
      </c>
      <c r="S203" s="36">
        <f t="shared" ref="S203" si="603">IF(SUMIF($C$4:$R$4,1,$C$7:$R$7)=0,0,S183/SUMIF($C$4:$R$4,1,$C$7:$R$7)*1000)</f>
        <v>0</v>
      </c>
    </row>
    <row r="204" spans="1:19" s="6" customFormat="1" ht="15.65" customHeight="1" x14ac:dyDescent="0.3">
      <c r="A204" s="309"/>
      <c r="B204" s="34" t="s">
        <v>67</v>
      </c>
      <c r="C204" s="37">
        <f t="shared" ref="C204:S204" si="604">IF(C183=0,0,C196/C183)</f>
        <v>0</v>
      </c>
      <c r="D204" s="37">
        <f t="shared" si="604"/>
        <v>0</v>
      </c>
      <c r="E204" s="37">
        <f t="shared" si="604"/>
        <v>0</v>
      </c>
      <c r="F204" s="37">
        <f t="shared" si="604"/>
        <v>0</v>
      </c>
      <c r="G204" s="37">
        <f t="shared" si="604"/>
        <v>0</v>
      </c>
      <c r="H204" s="37">
        <f t="shared" si="604"/>
        <v>0</v>
      </c>
      <c r="I204" s="37">
        <f t="shared" si="604"/>
        <v>0</v>
      </c>
      <c r="J204" s="37">
        <f t="shared" si="604"/>
        <v>0</v>
      </c>
      <c r="K204" s="37">
        <f t="shared" si="604"/>
        <v>0</v>
      </c>
      <c r="L204" s="37">
        <f t="shared" si="604"/>
        <v>0</v>
      </c>
      <c r="M204" s="37">
        <f t="shared" si="604"/>
        <v>0</v>
      </c>
      <c r="N204" s="37">
        <f t="shared" si="604"/>
        <v>0</v>
      </c>
      <c r="O204" s="37">
        <f t="shared" si="604"/>
        <v>0</v>
      </c>
      <c r="P204" s="37">
        <f t="shared" si="604"/>
        <v>0</v>
      </c>
      <c r="Q204" s="37">
        <f t="shared" si="604"/>
        <v>0</v>
      </c>
      <c r="R204" s="37">
        <f t="shared" si="604"/>
        <v>0</v>
      </c>
      <c r="S204" s="37">
        <f t="shared" si="604"/>
        <v>0</v>
      </c>
    </row>
    <row r="205" spans="1:19" s="6" customFormat="1" ht="15.65" customHeight="1" x14ac:dyDescent="0.3">
      <c r="A205" s="309"/>
      <c r="B205" s="34" t="s">
        <v>68</v>
      </c>
      <c r="C205" s="36">
        <f t="shared" ref="C205:E205" si="605">IF(C$7=0,0,C196/C$7*1000)</f>
        <v>0</v>
      </c>
      <c r="D205" s="36">
        <f t="shared" si="605"/>
        <v>0</v>
      </c>
      <c r="E205" s="36">
        <f t="shared" si="605"/>
        <v>0</v>
      </c>
      <c r="F205" s="36">
        <f t="shared" ref="F205" si="606">IF(SUM(C$7:E$7)=0,0,F196/SUM(C$7:E$7)*1000)</f>
        <v>0</v>
      </c>
      <c r="G205" s="36">
        <f t="shared" ref="G205:I205" si="607">IF(G$7=0,0,G196/G$7*1000)</f>
        <v>0</v>
      </c>
      <c r="H205" s="36">
        <f t="shared" si="607"/>
        <v>0</v>
      </c>
      <c r="I205" s="36">
        <f t="shared" si="607"/>
        <v>0</v>
      </c>
      <c r="J205" s="36">
        <f t="shared" ref="J205" si="608">IF(SUM(G$7:I$7)=0,0,J196/SUM(G$7:I$7)*1000)</f>
        <v>0</v>
      </c>
      <c r="K205" s="36">
        <f t="shared" ref="K205:M205" si="609">IF(K$7=0,0,K196/K$7*1000)</f>
        <v>0</v>
      </c>
      <c r="L205" s="36">
        <f t="shared" si="609"/>
        <v>0</v>
      </c>
      <c r="M205" s="36">
        <f t="shared" si="609"/>
        <v>0</v>
      </c>
      <c r="N205" s="36">
        <f t="shared" ref="N205" si="610">IF(SUM(K$7:M$7)=0,0,N196/SUM(K$7:M$7)*1000)</f>
        <v>0</v>
      </c>
      <c r="O205" s="36">
        <f t="shared" ref="O205:Q205" si="611">IF(O$7=0,0,O196/O$7*1000)</f>
        <v>0</v>
      </c>
      <c r="P205" s="36">
        <f t="shared" si="611"/>
        <v>0</v>
      </c>
      <c r="Q205" s="36">
        <f t="shared" si="611"/>
        <v>0</v>
      </c>
      <c r="R205" s="36">
        <f t="shared" ref="R205" si="612">IF(SUM(O$7:Q$7)=0,0,R196/SUM(O$7:Q$7)*1000)</f>
        <v>0</v>
      </c>
      <c r="S205" s="36">
        <f t="shared" ref="S205" si="613">IF(SUMIF($C$4:$R$4,1,$C$7:$R$7)=0,0,S196/SUMIF($C$4:$R$4,1,$C$7:$R$7)*1000)</f>
        <v>0</v>
      </c>
    </row>
    <row r="206" spans="1:19" s="6" customFormat="1" ht="15.65" customHeight="1" x14ac:dyDescent="0.3">
      <c r="A206" s="309"/>
      <c r="B206" s="34" t="s">
        <v>69</v>
      </c>
      <c r="C206" s="37">
        <f t="shared" ref="C206" si="614">IF(C183=0,0,SUM(C197:C201)/C183)</f>
        <v>0</v>
      </c>
      <c r="D206" s="37">
        <f t="shared" ref="D206:S231" si="615">IF(D183=0,0,SUM(D197:D201)/D183)</f>
        <v>0</v>
      </c>
      <c r="E206" s="37">
        <f t="shared" si="615"/>
        <v>0</v>
      </c>
      <c r="F206" s="37">
        <f t="shared" si="615"/>
        <v>0</v>
      </c>
      <c r="G206" s="37">
        <f t="shared" si="615"/>
        <v>0</v>
      </c>
      <c r="H206" s="37">
        <f t="shared" si="615"/>
        <v>0</v>
      </c>
      <c r="I206" s="37">
        <f t="shared" si="615"/>
        <v>0</v>
      </c>
      <c r="J206" s="37">
        <f t="shared" si="615"/>
        <v>0</v>
      </c>
      <c r="K206" s="37">
        <f t="shared" si="615"/>
        <v>0</v>
      </c>
      <c r="L206" s="37">
        <f t="shared" si="615"/>
        <v>0</v>
      </c>
      <c r="M206" s="37">
        <f t="shared" si="615"/>
        <v>0</v>
      </c>
      <c r="N206" s="37">
        <f t="shared" si="615"/>
        <v>0</v>
      </c>
      <c r="O206" s="37">
        <f t="shared" si="615"/>
        <v>0</v>
      </c>
      <c r="P206" s="37">
        <f t="shared" si="615"/>
        <v>0</v>
      </c>
      <c r="Q206" s="37">
        <f t="shared" si="615"/>
        <v>0</v>
      </c>
      <c r="R206" s="37">
        <f t="shared" si="615"/>
        <v>0</v>
      </c>
      <c r="S206" s="37">
        <f t="shared" si="615"/>
        <v>0</v>
      </c>
    </row>
    <row r="207" spans="1:19" s="6" customFormat="1" ht="15.65" customHeight="1" thickBot="1" x14ac:dyDescent="0.35">
      <c r="A207" s="310"/>
      <c r="B207" s="38" t="s">
        <v>70</v>
      </c>
      <c r="C207" s="39">
        <f t="shared" ref="C207" si="616">IF(C$7=0,0,SUM(C197:C201)/C$7*1000)</f>
        <v>0</v>
      </c>
      <c r="D207" s="39">
        <f t="shared" ref="D207:E207" si="617">IF(D$7=0,0,SUM(D197:D201)/D$7*1000)</f>
        <v>0</v>
      </c>
      <c r="E207" s="39">
        <f t="shared" si="617"/>
        <v>0</v>
      </c>
      <c r="F207" s="39">
        <f t="shared" ref="F207" si="618">IF(SUM(C$7:E$7)=0,0,SUM(F197:F201)/SUM(C$7:E$7)*1000)</f>
        <v>0</v>
      </c>
      <c r="G207" s="39">
        <f t="shared" ref="G207:I207" si="619">IF(G$7=0,0,SUM(G197:G201)/G$7*1000)</f>
        <v>0</v>
      </c>
      <c r="H207" s="39">
        <f t="shared" si="619"/>
        <v>0</v>
      </c>
      <c r="I207" s="39">
        <f t="shared" si="619"/>
        <v>0</v>
      </c>
      <c r="J207" s="39">
        <f t="shared" ref="J207" si="620">IF(SUM(G$7:I$7)=0,0,SUM(J197:J201)/SUM(G$7:I$7)*1000)</f>
        <v>0</v>
      </c>
      <c r="K207" s="39">
        <f t="shared" ref="K207:M207" si="621">IF(K$7=0,0,SUM(K197:K201)/K$7*1000)</f>
        <v>0</v>
      </c>
      <c r="L207" s="39">
        <f t="shared" si="621"/>
        <v>0</v>
      </c>
      <c r="M207" s="39">
        <f t="shared" si="621"/>
        <v>0</v>
      </c>
      <c r="N207" s="39">
        <f t="shared" ref="N207" si="622">IF(SUM(K$7:M$7)=0,0,SUM(N197:N201)/SUM(K$7:M$7)*1000)</f>
        <v>0</v>
      </c>
      <c r="O207" s="39">
        <f t="shared" ref="O207:Q207" si="623">IF(O$7=0,0,SUM(O197:O201)/O$7*1000)</f>
        <v>0</v>
      </c>
      <c r="P207" s="39">
        <f t="shared" si="623"/>
        <v>0</v>
      </c>
      <c r="Q207" s="39">
        <f t="shared" si="623"/>
        <v>0</v>
      </c>
      <c r="R207" s="39">
        <f t="shared" ref="R207" si="624">IF(SUM(O$7:Q$7)=0,0,SUM(R197:R201)/SUM(O$7:Q$7)*1000)</f>
        <v>0</v>
      </c>
      <c r="S207" s="39">
        <f t="shared" ref="S207" si="625">IF(SUMIF($C$4:$R$4,1,$C$7:$R$7)=0,0,SUM(S197:S201)/SUMIF($C$4:$R$4,1,$C$7:$R$7)*1000)</f>
        <v>0</v>
      </c>
    </row>
    <row r="208" spans="1:19" s="6" customFormat="1" ht="15.65" customHeight="1" x14ac:dyDescent="0.3">
      <c r="A208" s="311" t="s">
        <v>12</v>
      </c>
      <c r="B208" s="17" t="s">
        <v>54</v>
      </c>
      <c r="C208" s="54">
        <f t="shared" ref="C208:E208" si="626">C209+C215</f>
        <v>0</v>
      </c>
      <c r="D208" s="54">
        <f t="shared" si="626"/>
        <v>0</v>
      </c>
      <c r="E208" s="54">
        <f t="shared" si="626"/>
        <v>0</v>
      </c>
      <c r="F208" s="54">
        <f t="shared" ref="F208:F227" si="627">SUM(C208:E208)</f>
        <v>0</v>
      </c>
      <c r="G208" s="54">
        <f t="shared" ref="G208:I208" si="628">G209+G215</f>
        <v>0</v>
      </c>
      <c r="H208" s="54">
        <f t="shared" si="628"/>
        <v>0</v>
      </c>
      <c r="I208" s="54">
        <f t="shared" si="628"/>
        <v>0</v>
      </c>
      <c r="J208" s="54">
        <f t="shared" ref="J208:J227" si="629">SUM(G208:I208)</f>
        <v>0</v>
      </c>
      <c r="K208" s="54">
        <f t="shared" ref="K208:M208" si="630">K209+K215</f>
        <v>0</v>
      </c>
      <c r="L208" s="54">
        <f t="shared" si="630"/>
        <v>0</v>
      </c>
      <c r="M208" s="54">
        <f t="shared" si="630"/>
        <v>0</v>
      </c>
      <c r="N208" s="54">
        <f t="shared" ref="N208:N227" si="631">SUM(K208:M208)</f>
        <v>0</v>
      </c>
      <c r="O208" s="54">
        <f t="shared" ref="O208:Q208" si="632">O209+O215</f>
        <v>0</v>
      </c>
      <c r="P208" s="54">
        <f t="shared" si="632"/>
        <v>0</v>
      </c>
      <c r="Q208" s="54">
        <f t="shared" si="632"/>
        <v>0</v>
      </c>
      <c r="R208" s="54">
        <f t="shared" ref="R208:R227" si="633">SUM(O208:Q208)</f>
        <v>0</v>
      </c>
      <c r="S208" s="56">
        <f t="shared" ref="S208" si="634">SUMIF($C$4:$R$4,1,$C208:$R208)</f>
        <v>0</v>
      </c>
    </row>
    <row r="209" spans="1:19" s="6" customFormat="1" ht="15.65" customHeight="1" x14ac:dyDescent="0.3">
      <c r="A209" s="309"/>
      <c r="B209" s="19" t="s">
        <v>55</v>
      </c>
      <c r="C209" s="55">
        <f t="shared" ref="C209:E209" si="635">SUM(C210:C214)</f>
        <v>0</v>
      </c>
      <c r="D209" s="55">
        <f t="shared" si="635"/>
        <v>0</v>
      </c>
      <c r="E209" s="55">
        <f t="shared" si="635"/>
        <v>0</v>
      </c>
      <c r="F209" s="53">
        <f t="shared" si="627"/>
        <v>0</v>
      </c>
      <c r="G209" s="55">
        <f t="shared" ref="G209:I209" si="636">SUM(G210:G214)</f>
        <v>0</v>
      </c>
      <c r="H209" s="55">
        <f t="shared" si="636"/>
        <v>0</v>
      </c>
      <c r="I209" s="55">
        <f t="shared" si="636"/>
        <v>0</v>
      </c>
      <c r="J209" s="53">
        <f t="shared" si="629"/>
        <v>0</v>
      </c>
      <c r="K209" s="55">
        <f t="shared" ref="K209:M209" si="637">SUM(K210:K214)</f>
        <v>0</v>
      </c>
      <c r="L209" s="55">
        <f t="shared" si="637"/>
        <v>0</v>
      </c>
      <c r="M209" s="55">
        <f t="shared" si="637"/>
        <v>0</v>
      </c>
      <c r="N209" s="53">
        <f t="shared" si="631"/>
        <v>0</v>
      </c>
      <c r="O209" s="55">
        <f t="shared" ref="O209:Q209" si="638">SUM(O210:O214)</f>
        <v>0</v>
      </c>
      <c r="P209" s="55">
        <f t="shared" si="638"/>
        <v>0</v>
      </c>
      <c r="Q209" s="55">
        <f t="shared" si="638"/>
        <v>0</v>
      </c>
      <c r="R209" s="53">
        <f t="shared" si="633"/>
        <v>0</v>
      </c>
      <c r="S209" s="57">
        <f t="shared" si="478"/>
        <v>0</v>
      </c>
    </row>
    <row r="210" spans="1:19" s="6" customFormat="1" ht="15.65" customHeight="1" x14ac:dyDescent="0.3">
      <c r="A210" s="309"/>
      <c r="B210" s="21" t="s">
        <v>56</v>
      </c>
      <c r="C210" s="49"/>
      <c r="D210" s="49"/>
      <c r="E210" s="49"/>
      <c r="F210" s="52">
        <f t="shared" si="627"/>
        <v>0</v>
      </c>
      <c r="G210" s="49"/>
      <c r="H210" s="49"/>
      <c r="I210" s="49"/>
      <c r="J210" s="52">
        <f t="shared" si="629"/>
        <v>0</v>
      </c>
      <c r="K210" s="49"/>
      <c r="L210" s="49"/>
      <c r="M210" s="49"/>
      <c r="N210" s="52">
        <f t="shared" si="631"/>
        <v>0</v>
      </c>
      <c r="O210" s="49"/>
      <c r="P210" s="49"/>
      <c r="Q210" s="49"/>
      <c r="R210" s="52">
        <f t="shared" si="633"/>
        <v>0</v>
      </c>
      <c r="S210" s="58">
        <f t="shared" si="478"/>
        <v>0</v>
      </c>
    </row>
    <row r="211" spans="1:19" s="6" customFormat="1" ht="15.65" customHeight="1" x14ac:dyDescent="0.3">
      <c r="A211" s="309"/>
      <c r="B211" s="22" t="s">
        <v>57</v>
      </c>
      <c r="C211" s="50"/>
      <c r="D211" s="50"/>
      <c r="E211" s="50"/>
      <c r="F211" s="53">
        <f t="shared" si="627"/>
        <v>0</v>
      </c>
      <c r="G211" s="50"/>
      <c r="H211" s="50"/>
      <c r="I211" s="50"/>
      <c r="J211" s="53">
        <f t="shared" si="629"/>
        <v>0</v>
      </c>
      <c r="K211" s="50"/>
      <c r="L211" s="50"/>
      <c r="M211" s="50"/>
      <c r="N211" s="53">
        <f t="shared" si="631"/>
        <v>0</v>
      </c>
      <c r="O211" s="50"/>
      <c r="P211" s="50"/>
      <c r="Q211" s="50"/>
      <c r="R211" s="53">
        <f t="shared" si="633"/>
        <v>0</v>
      </c>
      <c r="S211" s="59">
        <f t="shared" si="478"/>
        <v>0</v>
      </c>
    </row>
    <row r="212" spans="1:19" s="6" customFormat="1" ht="15.65" customHeight="1" x14ac:dyDescent="0.3">
      <c r="A212" s="309"/>
      <c r="B212" s="22" t="s">
        <v>58</v>
      </c>
      <c r="C212" s="50"/>
      <c r="D212" s="50"/>
      <c r="E212" s="50"/>
      <c r="F212" s="53">
        <f t="shared" si="627"/>
        <v>0</v>
      </c>
      <c r="G212" s="50"/>
      <c r="H212" s="50"/>
      <c r="I212" s="50"/>
      <c r="J212" s="53">
        <f t="shared" si="629"/>
        <v>0</v>
      </c>
      <c r="K212" s="50"/>
      <c r="L212" s="50"/>
      <c r="M212" s="50"/>
      <c r="N212" s="53">
        <f t="shared" si="631"/>
        <v>0</v>
      </c>
      <c r="O212" s="50"/>
      <c r="P212" s="50"/>
      <c r="Q212" s="50"/>
      <c r="R212" s="53">
        <f t="shared" si="633"/>
        <v>0</v>
      </c>
      <c r="S212" s="59">
        <f t="shared" si="478"/>
        <v>0</v>
      </c>
    </row>
    <row r="213" spans="1:19" s="6" customFormat="1" ht="15.65" customHeight="1" x14ac:dyDescent="0.3">
      <c r="A213" s="309"/>
      <c r="B213" s="22" t="s">
        <v>59</v>
      </c>
      <c r="C213" s="50"/>
      <c r="D213" s="50"/>
      <c r="E213" s="50"/>
      <c r="F213" s="53">
        <f t="shared" si="627"/>
        <v>0</v>
      </c>
      <c r="G213" s="50"/>
      <c r="H213" s="50"/>
      <c r="I213" s="50"/>
      <c r="J213" s="53">
        <f t="shared" si="629"/>
        <v>0</v>
      </c>
      <c r="K213" s="50"/>
      <c r="L213" s="50"/>
      <c r="M213" s="50"/>
      <c r="N213" s="53">
        <f t="shared" si="631"/>
        <v>0</v>
      </c>
      <c r="O213" s="50"/>
      <c r="P213" s="50"/>
      <c r="Q213" s="50"/>
      <c r="R213" s="53">
        <f t="shared" si="633"/>
        <v>0</v>
      </c>
      <c r="S213" s="59">
        <f t="shared" si="478"/>
        <v>0</v>
      </c>
    </row>
    <row r="214" spans="1:19" s="6" customFormat="1" ht="15.65" customHeight="1" x14ac:dyDescent="0.3">
      <c r="A214" s="309"/>
      <c r="B214" s="23" t="s">
        <v>148</v>
      </c>
      <c r="C214" s="51"/>
      <c r="D214" s="51"/>
      <c r="E214" s="51"/>
      <c r="F214" s="54">
        <f t="shared" si="627"/>
        <v>0</v>
      </c>
      <c r="G214" s="51"/>
      <c r="H214" s="51"/>
      <c r="I214" s="51"/>
      <c r="J214" s="54">
        <f t="shared" si="629"/>
        <v>0</v>
      </c>
      <c r="K214" s="51"/>
      <c r="L214" s="51"/>
      <c r="M214" s="51"/>
      <c r="N214" s="54">
        <f t="shared" si="631"/>
        <v>0</v>
      </c>
      <c r="O214" s="51"/>
      <c r="P214" s="51"/>
      <c r="Q214" s="51"/>
      <c r="R214" s="54">
        <f t="shared" si="633"/>
        <v>0</v>
      </c>
      <c r="S214" s="83">
        <f t="shared" si="478"/>
        <v>0</v>
      </c>
    </row>
    <row r="215" spans="1:19" s="6" customFormat="1" ht="15.65" customHeight="1" x14ac:dyDescent="0.3">
      <c r="A215" s="309"/>
      <c r="B215" s="19" t="s">
        <v>60</v>
      </c>
      <c r="C215" s="55">
        <f t="shared" ref="C215" si="639">SUM(C216:C220)</f>
        <v>0</v>
      </c>
      <c r="D215" s="55">
        <f t="shared" ref="D215:E215" si="640">SUM(D216:D220)</f>
        <v>0</v>
      </c>
      <c r="E215" s="55">
        <f t="shared" si="640"/>
        <v>0</v>
      </c>
      <c r="F215" s="53">
        <f t="shared" si="627"/>
        <v>0</v>
      </c>
      <c r="G215" s="55">
        <f t="shared" ref="G215" si="641">SUM(G216:G220)</f>
        <v>0</v>
      </c>
      <c r="H215" s="55">
        <f t="shared" ref="H215:I215" si="642">SUM(H216:H220)</f>
        <v>0</v>
      </c>
      <c r="I215" s="55">
        <f t="shared" si="642"/>
        <v>0</v>
      </c>
      <c r="J215" s="53">
        <f t="shared" si="629"/>
        <v>0</v>
      </c>
      <c r="K215" s="55">
        <f t="shared" ref="K215" si="643">SUM(K216:K220)</f>
        <v>0</v>
      </c>
      <c r="L215" s="55">
        <f t="shared" ref="L215:M215" si="644">SUM(L216:L220)</f>
        <v>0</v>
      </c>
      <c r="M215" s="55">
        <f t="shared" si="644"/>
        <v>0</v>
      </c>
      <c r="N215" s="53">
        <f t="shared" si="631"/>
        <v>0</v>
      </c>
      <c r="O215" s="55">
        <f t="shared" ref="O215" si="645">SUM(O216:O220)</f>
        <v>0</v>
      </c>
      <c r="P215" s="55">
        <f t="shared" ref="P215:Q215" si="646">SUM(P216:P220)</f>
        <v>0</v>
      </c>
      <c r="Q215" s="55">
        <f t="shared" si="646"/>
        <v>0</v>
      </c>
      <c r="R215" s="53">
        <f t="shared" si="633"/>
        <v>0</v>
      </c>
      <c r="S215" s="57">
        <f t="shared" si="478"/>
        <v>0</v>
      </c>
    </row>
    <row r="216" spans="1:19" s="6" customFormat="1" ht="15.65" customHeight="1" x14ac:dyDescent="0.3">
      <c r="A216" s="309"/>
      <c r="B216" s="24" t="s">
        <v>56</v>
      </c>
      <c r="C216" s="49"/>
      <c r="D216" s="49"/>
      <c r="E216" s="49"/>
      <c r="F216" s="52">
        <f t="shared" si="627"/>
        <v>0</v>
      </c>
      <c r="G216" s="49"/>
      <c r="H216" s="49"/>
      <c r="I216" s="49"/>
      <c r="J216" s="52">
        <f t="shared" si="629"/>
        <v>0</v>
      </c>
      <c r="K216" s="49"/>
      <c r="L216" s="49"/>
      <c r="M216" s="49"/>
      <c r="N216" s="52">
        <f t="shared" si="631"/>
        <v>0</v>
      </c>
      <c r="O216" s="49"/>
      <c r="P216" s="49"/>
      <c r="Q216" s="49"/>
      <c r="R216" s="52">
        <f t="shared" si="633"/>
        <v>0</v>
      </c>
      <c r="S216" s="58">
        <f t="shared" si="478"/>
        <v>0</v>
      </c>
    </row>
    <row r="217" spans="1:19" s="6" customFormat="1" ht="15.65" customHeight="1" x14ac:dyDescent="0.3">
      <c r="A217" s="309"/>
      <c r="B217" s="25" t="s">
        <v>61</v>
      </c>
      <c r="C217" s="50"/>
      <c r="D217" s="50"/>
      <c r="E217" s="50"/>
      <c r="F217" s="53">
        <f t="shared" si="627"/>
        <v>0</v>
      </c>
      <c r="G217" s="50"/>
      <c r="H217" s="50"/>
      <c r="I217" s="50"/>
      <c r="J217" s="53">
        <f t="shared" si="629"/>
        <v>0</v>
      </c>
      <c r="K217" s="50"/>
      <c r="L217" s="50"/>
      <c r="M217" s="50"/>
      <c r="N217" s="53">
        <f t="shared" si="631"/>
        <v>0</v>
      </c>
      <c r="O217" s="50"/>
      <c r="P217" s="50"/>
      <c r="Q217" s="50"/>
      <c r="R217" s="53">
        <f t="shared" si="633"/>
        <v>0</v>
      </c>
      <c r="S217" s="59">
        <f t="shared" si="478"/>
        <v>0</v>
      </c>
    </row>
    <row r="218" spans="1:19" s="6" customFormat="1" ht="15.65" customHeight="1" x14ac:dyDescent="0.3">
      <c r="A218" s="309"/>
      <c r="B218" s="25" t="s">
        <v>58</v>
      </c>
      <c r="C218" s="50"/>
      <c r="D218" s="50"/>
      <c r="E218" s="50"/>
      <c r="F218" s="53">
        <f t="shared" si="627"/>
        <v>0</v>
      </c>
      <c r="G218" s="50"/>
      <c r="H218" s="50"/>
      <c r="I218" s="50"/>
      <c r="J218" s="53">
        <f t="shared" si="629"/>
        <v>0</v>
      </c>
      <c r="K218" s="50"/>
      <c r="L218" s="50"/>
      <c r="M218" s="50"/>
      <c r="N218" s="53">
        <f t="shared" si="631"/>
        <v>0</v>
      </c>
      <c r="O218" s="50"/>
      <c r="P218" s="50"/>
      <c r="Q218" s="50"/>
      <c r="R218" s="53">
        <f t="shared" si="633"/>
        <v>0</v>
      </c>
      <c r="S218" s="59">
        <f t="shared" si="478"/>
        <v>0</v>
      </c>
    </row>
    <row r="219" spans="1:19" s="6" customFormat="1" ht="15.65" customHeight="1" x14ac:dyDescent="0.3">
      <c r="A219" s="309"/>
      <c r="B219" s="25" t="s">
        <v>62</v>
      </c>
      <c r="C219" s="50"/>
      <c r="D219" s="50"/>
      <c r="E219" s="50"/>
      <c r="F219" s="53">
        <f t="shared" si="627"/>
        <v>0</v>
      </c>
      <c r="G219" s="50"/>
      <c r="H219" s="50"/>
      <c r="I219" s="50"/>
      <c r="J219" s="53">
        <f t="shared" si="629"/>
        <v>0</v>
      </c>
      <c r="K219" s="50"/>
      <c r="L219" s="50"/>
      <c r="M219" s="50"/>
      <c r="N219" s="53">
        <f t="shared" si="631"/>
        <v>0</v>
      </c>
      <c r="O219" s="50"/>
      <c r="P219" s="50"/>
      <c r="Q219" s="50"/>
      <c r="R219" s="53">
        <f t="shared" si="633"/>
        <v>0</v>
      </c>
      <c r="S219" s="59">
        <f t="shared" si="478"/>
        <v>0</v>
      </c>
    </row>
    <row r="220" spans="1:19" s="6" customFormat="1" ht="15.65" customHeight="1" x14ac:dyDescent="0.3">
      <c r="A220" s="309"/>
      <c r="B220" s="23" t="s">
        <v>148</v>
      </c>
      <c r="C220" s="51"/>
      <c r="D220" s="51"/>
      <c r="E220" s="51"/>
      <c r="F220" s="54">
        <f t="shared" si="627"/>
        <v>0</v>
      </c>
      <c r="G220" s="51"/>
      <c r="H220" s="51"/>
      <c r="I220" s="51"/>
      <c r="J220" s="54">
        <f t="shared" si="629"/>
        <v>0</v>
      </c>
      <c r="K220" s="51"/>
      <c r="L220" s="51"/>
      <c r="M220" s="51"/>
      <c r="N220" s="54">
        <f t="shared" si="631"/>
        <v>0</v>
      </c>
      <c r="O220" s="51"/>
      <c r="P220" s="51"/>
      <c r="Q220" s="51"/>
      <c r="R220" s="54">
        <f t="shared" si="633"/>
        <v>0</v>
      </c>
      <c r="S220" s="83">
        <f t="shared" si="478"/>
        <v>0</v>
      </c>
    </row>
    <row r="221" spans="1:19" s="6" customFormat="1" ht="15.65" customHeight="1" x14ac:dyDescent="0.3">
      <c r="A221" s="309"/>
      <c r="B221" s="13" t="s">
        <v>43</v>
      </c>
      <c r="C221" s="60">
        <f t="shared" ref="C221:E221" si="647">C210+C216</f>
        <v>0</v>
      </c>
      <c r="D221" s="60">
        <f t="shared" si="647"/>
        <v>0</v>
      </c>
      <c r="E221" s="61">
        <f t="shared" si="647"/>
        <v>0</v>
      </c>
      <c r="F221" s="60">
        <f t="shared" si="627"/>
        <v>0</v>
      </c>
      <c r="G221" s="60">
        <f t="shared" ref="G221:I221" si="648">G210+G216</f>
        <v>0</v>
      </c>
      <c r="H221" s="60">
        <f t="shared" si="648"/>
        <v>0</v>
      </c>
      <c r="I221" s="61">
        <f t="shared" si="648"/>
        <v>0</v>
      </c>
      <c r="J221" s="60">
        <f t="shared" si="629"/>
        <v>0</v>
      </c>
      <c r="K221" s="60">
        <f t="shared" ref="K221:M221" si="649">K210+K216</f>
        <v>0</v>
      </c>
      <c r="L221" s="60">
        <f t="shared" si="649"/>
        <v>0</v>
      </c>
      <c r="M221" s="61">
        <f t="shared" si="649"/>
        <v>0</v>
      </c>
      <c r="N221" s="60">
        <f t="shared" si="631"/>
        <v>0</v>
      </c>
      <c r="O221" s="60">
        <f t="shared" ref="O221:Q221" si="650">O210+O216</f>
        <v>0</v>
      </c>
      <c r="P221" s="60">
        <f t="shared" si="650"/>
        <v>0</v>
      </c>
      <c r="Q221" s="61">
        <f t="shared" si="650"/>
        <v>0</v>
      </c>
      <c r="R221" s="60">
        <f t="shared" si="633"/>
        <v>0</v>
      </c>
      <c r="S221" s="62">
        <f t="shared" si="478"/>
        <v>0</v>
      </c>
    </row>
    <row r="222" spans="1:19" s="6" customFormat="1" ht="15.65" customHeight="1" x14ac:dyDescent="0.3">
      <c r="A222" s="309"/>
      <c r="B222" s="13" t="s">
        <v>44</v>
      </c>
      <c r="C222" s="63">
        <f t="shared" ref="C222:E222" si="651">C211</f>
        <v>0</v>
      </c>
      <c r="D222" s="63">
        <f t="shared" si="651"/>
        <v>0</v>
      </c>
      <c r="E222" s="64">
        <f t="shared" si="651"/>
        <v>0</v>
      </c>
      <c r="F222" s="63">
        <f t="shared" si="627"/>
        <v>0</v>
      </c>
      <c r="G222" s="63">
        <f t="shared" ref="G222:I222" si="652">G211</f>
        <v>0</v>
      </c>
      <c r="H222" s="63">
        <f t="shared" si="652"/>
        <v>0</v>
      </c>
      <c r="I222" s="64">
        <f t="shared" si="652"/>
        <v>0</v>
      </c>
      <c r="J222" s="63">
        <f t="shared" si="629"/>
        <v>0</v>
      </c>
      <c r="K222" s="63">
        <f t="shared" ref="K222:M222" si="653">K211</f>
        <v>0</v>
      </c>
      <c r="L222" s="63">
        <f t="shared" si="653"/>
        <v>0</v>
      </c>
      <c r="M222" s="64">
        <f t="shared" si="653"/>
        <v>0</v>
      </c>
      <c r="N222" s="63">
        <f t="shared" si="631"/>
        <v>0</v>
      </c>
      <c r="O222" s="63">
        <f t="shared" ref="O222:Q222" si="654">O211</f>
        <v>0</v>
      </c>
      <c r="P222" s="63">
        <f t="shared" si="654"/>
        <v>0</v>
      </c>
      <c r="Q222" s="64">
        <f t="shared" si="654"/>
        <v>0</v>
      </c>
      <c r="R222" s="63">
        <f t="shared" si="633"/>
        <v>0</v>
      </c>
      <c r="S222" s="65">
        <f t="shared" si="478"/>
        <v>0</v>
      </c>
    </row>
    <row r="223" spans="1:19" s="6" customFormat="1" ht="15.65" customHeight="1" x14ac:dyDescent="0.3">
      <c r="A223" s="309"/>
      <c r="B223" s="13" t="s">
        <v>45</v>
      </c>
      <c r="C223" s="63">
        <f t="shared" ref="C223:E223" si="655">C212+C218</f>
        <v>0</v>
      </c>
      <c r="D223" s="63">
        <f t="shared" si="655"/>
        <v>0</v>
      </c>
      <c r="E223" s="64">
        <f t="shared" si="655"/>
        <v>0</v>
      </c>
      <c r="F223" s="63">
        <f t="shared" si="627"/>
        <v>0</v>
      </c>
      <c r="G223" s="63">
        <f t="shared" ref="G223:I223" si="656">G212+G218</f>
        <v>0</v>
      </c>
      <c r="H223" s="63">
        <f t="shared" si="656"/>
        <v>0</v>
      </c>
      <c r="I223" s="64">
        <f t="shared" si="656"/>
        <v>0</v>
      </c>
      <c r="J223" s="63">
        <f t="shared" si="629"/>
        <v>0</v>
      </c>
      <c r="K223" s="63">
        <f t="shared" ref="K223:M223" si="657">K212+K218</f>
        <v>0</v>
      </c>
      <c r="L223" s="63">
        <f t="shared" si="657"/>
        <v>0</v>
      </c>
      <c r="M223" s="64">
        <f t="shared" si="657"/>
        <v>0</v>
      </c>
      <c r="N223" s="63">
        <f t="shared" si="631"/>
        <v>0</v>
      </c>
      <c r="O223" s="63">
        <f t="shared" ref="O223:Q223" si="658">O212+O218</f>
        <v>0</v>
      </c>
      <c r="P223" s="63">
        <f t="shared" si="658"/>
        <v>0</v>
      </c>
      <c r="Q223" s="64">
        <f t="shared" si="658"/>
        <v>0</v>
      </c>
      <c r="R223" s="63">
        <f t="shared" si="633"/>
        <v>0</v>
      </c>
      <c r="S223" s="65">
        <f t="shared" si="478"/>
        <v>0</v>
      </c>
    </row>
    <row r="224" spans="1:19" s="6" customFormat="1" ht="15.65" customHeight="1" x14ac:dyDescent="0.3">
      <c r="A224" s="309"/>
      <c r="B224" s="13" t="s">
        <v>63</v>
      </c>
      <c r="C224" s="63">
        <f t="shared" ref="C224:E224" si="659">C213</f>
        <v>0</v>
      </c>
      <c r="D224" s="63">
        <f t="shared" si="659"/>
        <v>0</v>
      </c>
      <c r="E224" s="64">
        <f t="shared" si="659"/>
        <v>0</v>
      </c>
      <c r="F224" s="63">
        <f t="shared" si="627"/>
        <v>0</v>
      </c>
      <c r="G224" s="63">
        <f t="shared" ref="G224:I224" si="660">G213</f>
        <v>0</v>
      </c>
      <c r="H224" s="63">
        <f t="shared" si="660"/>
        <v>0</v>
      </c>
      <c r="I224" s="64">
        <f t="shared" si="660"/>
        <v>0</v>
      </c>
      <c r="J224" s="63">
        <f t="shared" si="629"/>
        <v>0</v>
      </c>
      <c r="K224" s="63">
        <f t="shared" ref="K224:M224" si="661">K213</f>
        <v>0</v>
      </c>
      <c r="L224" s="63">
        <f t="shared" si="661"/>
        <v>0</v>
      </c>
      <c r="M224" s="64">
        <f t="shared" si="661"/>
        <v>0</v>
      </c>
      <c r="N224" s="63">
        <f t="shared" si="631"/>
        <v>0</v>
      </c>
      <c r="O224" s="63">
        <f t="shared" ref="O224:Q224" si="662">O213</f>
        <v>0</v>
      </c>
      <c r="P224" s="63">
        <f t="shared" si="662"/>
        <v>0</v>
      </c>
      <c r="Q224" s="64">
        <f t="shared" si="662"/>
        <v>0</v>
      </c>
      <c r="R224" s="63">
        <f t="shared" si="633"/>
        <v>0</v>
      </c>
      <c r="S224" s="65">
        <f t="shared" si="478"/>
        <v>0</v>
      </c>
    </row>
    <row r="225" spans="1:19" s="6" customFormat="1" ht="15.65" customHeight="1" x14ac:dyDescent="0.3">
      <c r="A225" s="309"/>
      <c r="B225" s="13" t="s">
        <v>64</v>
      </c>
      <c r="C225" s="63">
        <f t="shared" ref="C225:E225" si="663">C219</f>
        <v>0</v>
      </c>
      <c r="D225" s="63">
        <f t="shared" si="663"/>
        <v>0</v>
      </c>
      <c r="E225" s="64">
        <f t="shared" si="663"/>
        <v>0</v>
      </c>
      <c r="F225" s="63">
        <f t="shared" si="627"/>
        <v>0</v>
      </c>
      <c r="G225" s="63">
        <f t="shared" ref="G225:I225" si="664">G219</f>
        <v>0</v>
      </c>
      <c r="H225" s="63">
        <f t="shared" si="664"/>
        <v>0</v>
      </c>
      <c r="I225" s="64">
        <f t="shared" si="664"/>
        <v>0</v>
      </c>
      <c r="J225" s="63">
        <f t="shared" si="629"/>
        <v>0</v>
      </c>
      <c r="K225" s="63">
        <f t="shared" ref="K225:M225" si="665">K219</f>
        <v>0</v>
      </c>
      <c r="L225" s="63">
        <f t="shared" si="665"/>
        <v>0</v>
      </c>
      <c r="M225" s="64">
        <f t="shared" si="665"/>
        <v>0</v>
      </c>
      <c r="N225" s="63">
        <f t="shared" si="631"/>
        <v>0</v>
      </c>
      <c r="O225" s="63">
        <f t="shared" ref="O225:Q225" si="666">O219</f>
        <v>0</v>
      </c>
      <c r="P225" s="63">
        <f t="shared" si="666"/>
        <v>0</v>
      </c>
      <c r="Q225" s="64">
        <f t="shared" si="666"/>
        <v>0</v>
      </c>
      <c r="R225" s="63">
        <f t="shared" si="633"/>
        <v>0</v>
      </c>
      <c r="S225" s="65">
        <f t="shared" ref="S225:S288" si="667">SUMIF($C$4:$R$4,1,$C225:$R225)</f>
        <v>0</v>
      </c>
    </row>
    <row r="226" spans="1:19" s="6" customFormat="1" ht="15.65" customHeight="1" x14ac:dyDescent="0.3">
      <c r="A226" s="309"/>
      <c r="B226" s="13" t="s">
        <v>65</v>
      </c>
      <c r="C226" s="63">
        <f t="shared" ref="C226:E226" si="668">C217</f>
        <v>0</v>
      </c>
      <c r="D226" s="63">
        <f t="shared" si="668"/>
        <v>0</v>
      </c>
      <c r="E226" s="64">
        <f t="shared" si="668"/>
        <v>0</v>
      </c>
      <c r="F226" s="63">
        <f t="shared" si="627"/>
        <v>0</v>
      </c>
      <c r="G226" s="63">
        <f t="shared" ref="G226:I226" si="669">G217</f>
        <v>0</v>
      </c>
      <c r="H226" s="63">
        <f t="shared" si="669"/>
        <v>0</v>
      </c>
      <c r="I226" s="64">
        <f t="shared" si="669"/>
        <v>0</v>
      </c>
      <c r="J226" s="63">
        <f t="shared" si="629"/>
        <v>0</v>
      </c>
      <c r="K226" s="63">
        <f t="shared" ref="K226:M226" si="670">K217</f>
        <v>0</v>
      </c>
      <c r="L226" s="63">
        <f t="shared" si="670"/>
        <v>0</v>
      </c>
      <c r="M226" s="64">
        <f t="shared" si="670"/>
        <v>0</v>
      </c>
      <c r="N226" s="63">
        <f t="shared" si="631"/>
        <v>0</v>
      </c>
      <c r="O226" s="63">
        <f t="shared" ref="O226:Q226" si="671">O217</f>
        <v>0</v>
      </c>
      <c r="P226" s="63">
        <f t="shared" si="671"/>
        <v>0</v>
      </c>
      <c r="Q226" s="64">
        <f t="shared" si="671"/>
        <v>0</v>
      </c>
      <c r="R226" s="63">
        <f t="shared" si="633"/>
        <v>0</v>
      </c>
      <c r="S226" s="65">
        <f t="shared" si="667"/>
        <v>0</v>
      </c>
    </row>
    <row r="227" spans="1:19" s="6" customFormat="1" ht="15.65" customHeight="1" x14ac:dyDescent="0.3">
      <c r="A227" s="309"/>
      <c r="B227" s="30" t="s">
        <v>149</v>
      </c>
      <c r="C227" s="31">
        <f t="shared" ref="C227:E227" si="672">C214+C220</f>
        <v>0</v>
      </c>
      <c r="D227" s="31">
        <f t="shared" si="672"/>
        <v>0</v>
      </c>
      <c r="E227" s="32">
        <f t="shared" si="672"/>
        <v>0</v>
      </c>
      <c r="F227" s="32">
        <f t="shared" si="627"/>
        <v>0</v>
      </c>
      <c r="G227" s="31">
        <f t="shared" ref="G227:I227" si="673">G214+G220</f>
        <v>0</v>
      </c>
      <c r="H227" s="31">
        <f t="shared" si="673"/>
        <v>0</v>
      </c>
      <c r="I227" s="32">
        <f t="shared" si="673"/>
        <v>0</v>
      </c>
      <c r="J227" s="32">
        <f t="shared" si="629"/>
        <v>0</v>
      </c>
      <c r="K227" s="31">
        <f t="shared" ref="K227:M227" si="674">K214+K220</f>
        <v>0</v>
      </c>
      <c r="L227" s="31">
        <f t="shared" si="674"/>
        <v>0</v>
      </c>
      <c r="M227" s="32">
        <f t="shared" si="674"/>
        <v>0</v>
      </c>
      <c r="N227" s="32">
        <f t="shared" si="631"/>
        <v>0</v>
      </c>
      <c r="O227" s="31">
        <f t="shared" ref="O227:Q227" si="675">O214+O220</f>
        <v>0</v>
      </c>
      <c r="P227" s="31">
        <f t="shared" si="675"/>
        <v>0</v>
      </c>
      <c r="Q227" s="32">
        <f t="shared" si="675"/>
        <v>0</v>
      </c>
      <c r="R227" s="32">
        <f t="shared" si="633"/>
        <v>0</v>
      </c>
      <c r="S227" s="33">
        <f t="shared" si="667"/>
        <v>0</v>
      </c>
    </row>
    <row r="228" spans="1:19" s="6" customFormat="1" ht="15.65" customHeight="1" x14ac:dyDescent="0.3">
      <c r="A228" s="309"/>
      <c r="B228" s="34" t="s">
        <v>66</v>
      </c>
      <c r="C228" s="35">
        <f t="shared" ref="C228:E228" si="676">IF(C$7=0,0,C208/C$7*1000)</f>
        <v>0</v>
      </c>
      <c r="D228" s="35">
        <f t="shared" si="676"/>
        <v>0</v>
      </c>
      <c r="E228" s="35">
        <f t="shared" si="676"/>
        <v>0</v>
      </c>
      <c r="F228" s="36">
        <f t="shared" ref="F228" si="677">IF(SUM(C$7:E$7)=0,0,F208/SUM(C$7:E$7)*1000)</f>
        <v>0</v>
      </c>
      <c r="G228" s="35">
        <f t="shared" ref="G228:I228" si="678">IF(G$7=0,0,G208/G$7*1000)</f>
        <v>0</v>
      </c>
      <c r="H228" s="35">
        <f t="shared" si="678"/>
        <v>0</v>
      </c>
      <c r="I228" s="35">
        <f t="shared" si="678"/>
        <v>0</v>
      </c>
      <c r="J228" s="36">
        <f t="shared" ref="J228" si="679">IF(SUM(G$7:I$7)=0,0,J208/SUM(G$7:I$7)*1000)</f>
        <v>0</v>
      </c>
      <c r="K228" s="35">
        <f t="shared" ref="K228:M228" si="680">IF(K$7=0,0,K208/K$7*1000)</f>
        <v>0</v>
      </c>
      <c r="L228" s="35">
        <f t="shared" si="680"/>
        <v>0</v>
      </c>
      <c r="M228" s="35">
        <f t="shared" si="680"/>
        <v>0</v>
      </c>
      <c r="N228" s="36">
        <f t="shared" ref="N228" si="681">IF(SUM(K$7:M$7)=0,0,N208/SUM(K$7:M$7)*1000)</f>
        <v>0</v>
      </c>
      <c r="O228" s="35">
        <f t="shared" ref="O228:Q228" si="682">IF(O$7=0,0,O208/O$7*1000)</f>
        <v>0</v>
      </c>
      <c r="P228" s="35">
        <f t="shared" si="682"/>
        <v>0</v>
      </c>
      <c r="Q228" s="35">
        <f t="shared" si="682"/>
        <v>0</v>
      </c>
      <c r="R228" s="36">
        <f t="shared" ref="R228" si="683">IF(SUM(O$7:Q$7)=0,0,R208/SUM(O$7:Q$7)*1000)</f>
        <v>0</v>
      </c>
      <c r="S228" s="36">
        <f t="shared" ref="S228" si="684">IF(SUMIF($C$4:$R$4,1,$C$7:$R$7)=0,0,S208/SUMIF($C$4:$R$4,1,$C$7:$R$7)*1000)</f>
        <v>0</v>
      </c>
    </row>
    <row r="229" spans="1:19" s="6" customFormat="1" ht="15.65" customHeight="1" x14ac:dyDescent="0.3">
      <c r="A229" s="309"/>
      <c r="B229" s="34" t="s">
        <v>67</v>
      </c>
      <c r="C229" s="37">
        <f t="shared" ref="C229:S229" si="685">IF(C208=0,0,C221/C208)</f>
        <v>0</v>
      </c>
      <c r="D229" s="37">
        <f t="shared" si="685"/>
        <v>0</v>
      </c>
      <c r="E229" s="37">
        <f t="shared" si="685"/>
        <v>0</v>
      </c>
      <c r="F229" s="37">
        <f t="shared" si="685"/>
        <v>0</v>
      </c>
      <c r="G229" s="37">
        <f t="shared" si="685"/>
        <v>0</v>
      </c>
      <c r="H229" s="37">
        <f t="shared" si="685"/>
        <v>0</v>
      </c>
      <c r="I229" s="37">
        <f t="shared" si="685"/>
        <v>0</v>
      </c>
      <c r="J229" s="37">
        <f t="shared" si="685"/>
        <v>0</v>
      </c>
      <c r="K229" s="37">
        <f t="shared" si="685"/>
        <v>0</v>
      </c>
      <c r="L229" s="37">
        <f t="shared" si="685"/>
        <v>0</v>
      </c>
      <c r="M229" s="37">
        <f t="shared" si="685"/>
        <v>0</v>
      </c>
      <c r="N229" s="37">
        <f t="shared" si="685"/>
        <v>0</v>
      </c>
      <c r="O229" s="37">
        <f t="shared" si="685"/>
        <v>0</v>
      </c>
      <c r="P229" s="37">
        <f t="shared" si="685"/>
        <v>0</v>
      </c>
      <c r="Q229" s="37">
        <f t="shared" si="685"/>
        <v>0</v>
      </c>
      <c r="R229" s="37">
        <f t="shared" si="685"/>
        <v>0</v>
      </c>
      <c r="S229" s="37">
        <f t="shared" si="685"/>
        <v>0</v>
      </c>
    </row>
    <row r="230" spans="1:19" s="6" customFormat="1" ht="15.65" customHeight="1" x14ac:dyDescent="0.3">
      <c r="A230" s="309"/>
      <c r="B230" s="34" t="s">
        <v>68</v>
      </c>
      <c r="C230" s="36">
        <f t="shared" ref="C230:E230" si="686">IF(C$7=0,0,C221/C$7*1000)</f>
        <v>0</v>
      </c>
      <c r="D230" s="36">
        <f t="shared" si="686"/>
        <v>0</v>
      </c>
      <c r="E230" s="36">
        <f t="shared" si="686"/>
        <v>0</v>
      </c>
      <c r="F230" s="36">
        <f t="shared" ref="F230" si="687">IF(SUM(C$7:E$7)=0,0,F221/SUM(C$7:E$7)*1000)</f>
        <v>0</v>
      </c>
      <c r="G230" s="36">
        <f t="shared" ref="G230:I230" si="688">IF(G$7=0,0,G221/G$7*1000)</f>
        <v>0</v>
      </c>
      <c r="H230" s="36">
        <f t="shared" si="688"/>
        <v>0</v>
      </c>
      <c r="I230" s="36">
        <f t="shared" si="688"/>
        <v>0</v>
      </c>
      <c r="J230" s="36">
        <f t="shared" ref="J230" si="689">IF(SUM(G$7:I$7)=0,0,J221/SUM(G$7:I$7)*1000)</f>
        <v>0</v>
      </c>
      <c r="K230" s="36">
        <f t="shared" ref="K230:M230" si="690">IF(K$7=0,0,K221/K$7*1000)</f>
        <v>0</v>
      </c>
      <c r="L230" s="36">
        <f t="shared" si="690"/>
        <v>0</v>
      </c>
      <c r="M230" s="36">
        <f t="shared" si="690"/>
        <v>0</v>
      </c>
      <c r="N230" s="36">
        <f t="shared" ref="N230" si="691">IF(SUM(K$7:M$7)=0,0,N221/SUM(K$7:M$7)*1000)</f>
        <v>0</v>
      </c>
      <c r="O230" s="36">
        <f t="shared" ref="O230:Q230" si="692">IF(O$7=0,0,O221/O$7*1000)</f>
        <v>0</v>
      </c>
      <c r="P230" s="36">
        <f t="shared" si="692"/>
        <v>0</v>
      </c>
      <c r="Q230" s="36">
        <f t="shared" si="692"/>
        <v>0</v>
      </c>
      <c r="R230" s="36">
        <f t="shared" ref="R230" si="693">IF(SUM(O$7:Q$7)=0,0,R221/SUM(O$7:Q$7)*1000)</f>
        <v>0</v>
      </c>
      <c r="S230" s="36">
        <f t="shared" ref="S230" si="694">IF(SUMIF($C$4:$R$4,1,$C$7:$R$7)=0,0,S221/SUMIF($C$4:$R$4,1,$C$7:$R$7)*1000)</f>
        <v>0</v>
      </c>
    </row>
    <row r="231" spans="1:19" s="6" customFormat="1" ht="15.65" customHeight="1" x14ac:dyDescent="0.3">
      <c r="A231" s="309"/>
      <c r="B231" s="34" t="s">
        <v>69</v>
      </c>
      <c r="C231" s="37">
        <f t="shared" ref="C231" si="695">IF(C208=0,0,SUM(C222:C226)/C208)</f>
        <v>0</v>
      </c>
      <c r="D231" s="37">
        <f t="shared" ref="D231:R231" si="696">IF(D208=0,0,SUM(D222:D226)/D208)</f>
        <v>0</v>
      </c>
      <c r="E231" s="37">
        <f t="shared" si="696"/>
        <v>0</v>
      </c>
      <c r="F231" s="37">
        <f t="shared" si="696"/>
        <v>0</v>
      </c>
      <c r="G231" s="37">
        <f t="shared" si="696"/>
        <v>0</v>
      </c>
      <c r="H231" s="37">
        <f t="shared" si="696"/>
        <v>0</v>
      </c>
      <c r="I231" s="37">
        <f t="shared" si="696"/>
        <v>0</v>
      </c>
      <c r="J231" s="37">
        <f t="shared" si="696"/>
        <v>0</v>
      </c>
      <c r="K231" s="37">
        <f t="shared" si="696"/>
        <v>0</v>
      </c>
      <c r="L231" s="37">
        <f t="shared" si="696"/>
        <v>0</v>
      </c>
      <c r="M231" s="37">
        <f t="shared" si="696"/>
        <v>0</v>
      </c>
      <c r="N231" s="37">
        <f t="shared" si="696"/>
        <v>0</v>
      </c>
      <c r="O231" s="37">
        <f t="shared" si="696"/>
        <v>0</v>
      </c>
      <c r="P231" s="37">
        <f t="shared" si="696"/>
        <v>0</v>
      </c>
      <c r="Q231" s="37">
        <f t="shared" si="696"/>
        <v>0</v>
      </c>
      <c r="R231" s="37">
        <f t="shared" si="696"/>
        <v>0</v>
      </c>
      <c r="S231" s="37">
        <f t="shared" si="615"/>
        <v>0</v>
      </c>
    </row>
    <row r="232" spans="1:19" s="6" customFormat="1" ht="15.65" customHeight="1" thickBot="1" x14ac:dyDescent="0.35">
      <c r="A232" s="310"/>
      <c r="B232" s="38" t="s">
        <v>70</v>
      </c>
      <c r="C232" s="39">
        <f t="shared" ref="C232" si="697">IF(C$7=0,0,SUM(C222:C226)/C$7*1000)</f>
        <v>0</v>
      </c>
      <c r="D232" s="39">
        <f t="shared" ref="D232:E232" si="698">IF(D$7=0,0,SUM(D222:D226)/D$7*1000)</f>
        <v>0</v>
      </c>
      <c r="E232" s="39">
        <f t="shared" si="698"/>
        <v>0</v>
      </c>
      <c r="F232" s="39">
        <f t="shared" ref="F232" si="699">IF(SUM(C$7:E$7)=0,0,SUM(F222:F226)/SUM(C$7:E$7)*1000)</f>
        <v>0</v>
      </c>
      <c r="G232" s="39">
        <f t="shared" ref="G232:I232" si="700">IF(G$7=0,0,SUM(G222:G226)/G$7*1000)</f>
        <v>0</v>
      </c>
      <c r="H232" s="39">
        <f t="shared" si="700"/>
        <v>0</v>
      </c>
      <c r="I232" s="39">
        <f t="shared" si="700"/>
        <v>0</v>
      </c>
      <c r="J232" s="39">
        <f t="shared" ref="J232" si="701">IF(SUM(G$7:I$7)=0,0,SUM(J222:J226)/SUM(G$7:I$7)*1000)</f>
        <v>0</v>
      </c>
      <c r="K232" s="39">
        <f t="shared" ref="K232:M232" si="702">IF(K$7=0,0,SUM(K222:K226)/K$7*1000)</f>
        <v>0</v>
      </c>
      <c r="L232" s="39">
        <f t="shared" si="702"/>
        <v>0</v>
      </c>
      <c r="M232" s="39">
        <f t="shared" si="702"/>
        <v>0</v>
      </c>
      <c r="N232" s="39">
        <f t="shared" ref="N232" si="703">IF(SUM(K$7:M$7)=0,0,SUM(N222:N226)/SUM(K$7:M$7)*1000)</f>
        <v>0</v>
      </c>
      <c r="O232" s="39">
        <f t="shared" ref="O232:Q232" si="704">IF(O$7=0,0,SUM(O222:O226)/O$7*1000)</f>
        <v>0</v>
      </c>
      <c r="P232" s="39">
        <f t="shared" si="704"/>
        <v>0</v>
      </c>
      <c r="Q232" s="39">
        <f t="shared" si="704"/>
        <v>0</v>
      </c>
      <c r="R232" s="39">
        <f t="shared" ref="R232" si="705">IF(SUM(O$7:Q$7)=0,0,SUM(R222:R226)/SUM(O$7:Q$7)*1000)</f>
        <v>0</v>
      </c>
      <c r="S232" s="39">
        <f t="shared" ref="S232" si="706">IF(SUMIF($C$4:$R$4,1,$C$7:$R$7)=0,0,SUM(S222:S226)/SUMIF($C$4:$R$4,1,$C$7:$R$7)*1000)</f>
        <v>0</v>
      </c>
    </row>
    <row r="233" spans="1:19" s="6" customFormat="1" ht="15.65" customHeight="1" x14ac:dyDescent="0.3">
      <c r="A233" s="311" t="s">
        <v>13</v>
      </c>
      <c r="B233" s="17" t="s">
        <v>54</v>
      </c>
      <c r="C233" s="54">
        <f t="shared" ref="C233:E233" si="707">C234+C240</f>
        <v>0</v>
      </c>
      <c r="D233" s="54">
        <f t="shared" si="707"/>
        <v>0</v>
      </c>
      <c r="E233" s="54">
        <f t="shared" si="707"/>
        <v>0</v>
      </c>
      <c r="F233" s="54">
        <f t="shared" ref="F233:F252" si="708">SUM(C233:E233)</f>
        <v>0</v>
      </c>
      <c r="G233" s="54">
        <f t="shared" ref="G233:I233" si="709">G234+G240</f>
        <v>0</v>
      </c>
      <c r="H233" s="54">
        <f t="shared" si="709"/>
        <v>0</v>
      </c>
      <c r="I233" s="54">
        <f t="shared" si="709"/>
        <v>0</v>
      </c>
      <c r="J233" s="54">
        <f t="shared" ref="J233:J252" si="710">SUM(G233:I233)</f>
        <v>0</v>
      </c>
      <c r="K233" s="54">
        <f t="shared" ref="K233:M233" si="711">K234+K240</f>
        <v>0</v>
      </c>
      <c r="L233" s="54">
        <f t="shared" si="711"/>
        <v>0</v>
      </c>
      <c r="M233" s="54">
        <f t="shared" si="711"/>
        <v>0</v>
      </c>
      <c r="N233" s="54">
        <f t="shared" ref="N233:N252" si="712">SUM(K233:M233)</f>
        <v>0</v>
      </c>
      <c r="O233" s="54">
        <f t="shared" ref="O233:Q233" si="713">O234+O240</f>
        <v>0</v>
      </c>
      <c r="P233" s="54">
        <f t="shared" si="713"/>
        <v>0</v>
      </c>
      <c r="Q233" s="54">
        <f t="shared" si="713"/>
        <v>0</v>
      </c>
      <c r="R233" s="54">
        <f t="shared" ref="R233:R252" si="714">SUM(O233:Q233)</f>
        <v>0</v>
      </c>
      <c r="S233" s="56">
        <f t="shared" ref="S233" si="715">SUMIF($C$4:$R$4,1,$C233:$R233)</f>
        <v>0</v>
      </c>
    </row>
    <row r="234" spans="1:19" s="6" customFormat="1" ht="15.65" customHeight="1" x14ac:dyDescent="0.3">
      <c r="A234" s="309"/>
      <c r="B234" s="19" t="s">
        <v>55</v>
      </c>
      <c r="C234" s="55">
        <f t="shared" ref="C234:E234" si="716">SUM(C235:C239)</f>
        <v>0</v>
      </c>
      <c r="D234" s="55">
        <f t="shared" si="716"/>
        <v>0</v>
      </c>
      <c r="E234" s="55">
        <f t="shared" si="716"/>
        <v>0</v>
      </c>
      <c r="F234" s="53">
        <f t="shared" si="708"/>
        <v>0</v>
      </c>
      <c r="G234" s="55">
        <f t="shared" ref="G234:I234" si="717">SUM(G235:G239)</f>
        <v>0</v>
      </c>
      <c r="H234" s="55">
        <f t="shared" si="717"/>
        <v>0</v>
      </c>
      <c r="I234" s="55">
        <f t="shared" si="717"/>
        <v>0</v>
      </c>
      <c r="J234" s="53">
        <f t="shared" si="710"/>
        <v>0</v>
      </c>
      <c r="K234" s="55">
        <f t="shared" ref="K234:M234" si="718">SUM(K235:K239)</f>
        <v>0</v>
      </c>
      <c r="L234" s="55">
        <f t="shared" si="718"/>
        <v>0</v>
      </c>
      <c r="M234" s="55">
        <f t="shared" si="718"/>
        <v>0</v>
      </c>
      <c r="N234" s="53">
        <f t="shared" si="712"/>
        <v>0</v>
      </c>
      <c r="O234" s="55">
        <f t="shared" ref="O234:Q234" si="719">SUM(O235:O239)</f>
        <v>0</v>
      </c>
      <c r="P234" s="55">
        <f t="shared" si="719"/>
        <v>0</v>
      </c>
      <c r="Q234" s="55">
        <f t="shared" si="719"/>
        <v>0</v>
      </c>
      <c r="R234" s="53">
        <f t="shared" si="714"/>
        <v>0</v>
      </c>
      <c r="S234" s="57">
        <f t="shared" si="667"/>
        <v>0</v>
      </c>
    </row>
    <row r="235" spans="1:19" s="6" customFormat="1" ht="15.65" customHeight="1" x14ac:dyDescent="0.3">
      <c r="A235" s="309"/>
      <c r="B235" s="21" t="s">
        <v>56</v>
      </c>
      <c r="C235" s="49"/>
      <c r="D235" s="49"/>
      <c r="E235" s="49"/>
      <c r="F235" s="52">
        <f t="shared" si="708"/>
        <v>0</v>
      </c>
      <c r="G235" s="49"/>
      <c r="H235" s="49"/>
      <c r="I235" s="49"/>
      <c r="J235" s="52">
        <f t="shared" si="710"/>
        <v>0</v>
      </c>
      <c r="K235" s="49"/>
      <c r="L235" s="49"/>
      <c r="M235" s="49"/>
      <c r="N235" s="52">
        <f t="shared" si="712"/>
        <v>0</v>
      </c>
      <c r="O235" s="49"/>
      <c r="P235" s="49"/>
      <c r="Q235" s="49"/>
      <c r="R235" s="52">
        <f t="shared" si="714"/>
        <v>0</v>
      </c>
      <c r="S235" s="58">
        <f t="shared" si="667"/>
        <v>0</v>
      </c>
    </row>
    <row r="236" spans="1:19" s="6" customFormat="1" ht="15.65" customHeight="1" x14ac:dyDescent="0.3">
      <c r="A236" s="309"/>
      <c r="B236" s="22" t="s">
        <v>57</v>
      </c>
      <c r="C236" s="50"/>
      <c r="D236" s="50"/>
      <c r="E236" s="50"/>
      <c r="F236" s="53">
        <f t="shared" si="708"/>
        <v>0</v>
      </c>
      <c r="G236" s="50"/>
      <c r="H236" s="50"/>
      <c r="I236" s="50"/>
      <c r="J236" s="53">
        <f t="shared" si="710"/>
        <v>0</v>
      </c>
      <c r="K236" s="50"/>
      <c r="L236" s="50"/>
      <c r="M236" s="50"/>
      <c r="N236" s="53">
        <f t="shared" si="712"/>
        <v>0</v>
      </c>
      <c r="O236" s="50"/>
      <c r="P236" s="50"/>
      <c r="Q236" s="50"/>
      <c r="R236" s="53">
        <f t="shared" si="714"/>
        <v>0</v>
      </c>
      <c r="S236" s="59">
        <f t="shared" si="667"/>
        <v>0</v>
      </c>
    </row>
    <row r="237" spans="1:19" s="6" customFormat="1" ht="15.65" customHeight="1" x14ac:dyDescent="0.3">
      <c r="A237" s="309"/>
      <c r="B237" s="22" t="s">
        <v>58</v>
      </c>
      <c r="C237" s="50"/>
      <c r="D237" s="50"/>
      <c r="E237" s="50"/>
      <c r="F237" s="53">
        <f t="shared" si="708"/>
        <v>0</v>
      </c>
      <c r="G237" s="50"/>
      <c r="H237" s="50"/>
      <c r="I237" s="50"/>
      <c r="J237" s="53">
        <f t="shared" si="710"/>
        <v>0</v>
      </c>
      <c r="K237" s="50"/>
      <c r="L237" s="50"/>
      <c r="M237" s="50"/>
      <c r="N237" s="53">
        <f t="shared" si="712"/>
        <v>0</v>
      </c>
      <c r="O237" s="50"/>
      <c r="P237" s="50"/>
      <c r="Q237" s="50"/>
      <c r="R237" s="53">
        <f t="shared" si="714"/>
        <v>0</v>
      </c>
      <c r="S237" s="59">
        <f t="shared" si="667"/>
        <v>0</v>
      </c>
    </row>
    <row r="238" spans="1:19" s="6" customFormat="1" ht="15.65" customHeight="1" x14ac:dyDescent="0.3">
      <c r="A238" s="309"/>
      <c r="B238" s="22" t="s">
        <v>59</v>
      </c>
      <c r="C238" s="50"/>
      <c r="D238" s="50"/>
      <c r="E238" s="50"/>
      <c r="F238" s="53">
        <f t="shared" si="708"/>
        <v>0</v>
      </c>
      <c r="G238" s="50"/>
      <c r="H238" s="50"/>
      <c r="I238" s="50"/>
      <c r="J238" s="53">
        <f t="shared" si="710"/>
        <v>0</v>
      </c>
      <c r="K238" s="50"/>
      <c r="L238" s="50"/>
      <c r="M238" s="50"/>
      <c r="N238" s="53">
        <f t="shared" si="712"/>
        <v>0</v>
      </c>
      <c r="O238" s="50"/>
      <c r="P238" s="50"/>
      <c r="Q238" s="50"/>
      <c r="R238" s="53">
        <f t="shared" si="714"/>
        <v>0</v>
      </c>
      <c r="S238" s="59">
        <f t="shared" si="667"/>
        <v>0</v>
      </c>
    </row>
    <row r="239" spans="1:19" s="6" customFormat="1" ht="15.65" customHeight="1" x14ac:dyDescent="0.3">
      <c r="A239" s="309"/>
      <c r="B239" s="23" t="s">
        <v>148</v>
      </c>
      <c r="C239" s="51"/>
      <c r="D239" s="51"/>
      <c r="E239" s="51"/>
      <c r="F239" s="54">
        <f t="shared" si="708"/>
        <v>0</v>
      </c>
      <c r="G239" s="51"/>
      <c r="H239" s="51"/>
      <c r="I239" s="51"/>
      <c r="J239" s="54">
        <f t="shared" si="710"/>
        <v>0</v>
      </c>
      <c r="K239" s="51"/>
      <c r="L239" s="51"/>
      <c r="M239" s="51"/>
      <c r="N239" s="54">
        <f t="shared" si="712"/>
        <v>0</v>
      </c>
      <c r="O239" s="51"/>
      <c r="P239" s="51"/>
      <c r="Q239" s="51"/>
      <c r="R239" s="54">
        <f t="shared" si="714"/>
        <v>0</v>
      </c>
      <c r="S239" s="83">
        <f t="shared" si="667"/>
        <v>0</v>
      </c>
    </row>
    <row r="240" spans="1:19" s="6" customFormat="1" ht="15.65" customHeight="1" x14ac:dyDescent="0.3">
      <c r="A240" s="309"/>
      <c r="B240" s="19" t="s">
        <v>60</v>
      </c>
      <c r="C240" s="55">
        <f t="shared" ref="C240" si="720">SUM(C241:C245)</f>
        <v>0</v>
      </c>
      <c r="D240" s="55">
        <f t="shared" ref="D240:E240" si="721">SUM(D241:D245)</f>
        <v>0</v>
      </c>
      <c r="E240" s="55">
        <f t="shared" si="721"/>
        <v>0</v>
      </c>
      <c r="F240" s="53">
        <f t="shared" si="708"/>
        <v>0</v>
      </c>
      <c r="G240" s="55">
        <f t="shared" ref="G240" si="722">SUM(G241:G245)</f>
        <v>0</v>
      </c>
      <c r="H240" s="55">
        <f t="shared" ref="H240:I240" si="723">SUM(H241:H245)</f>
        <v>0</v>
      </c>
      <c r="I240" s="55">
        <f t="shared" si="723"/>
        <v>0</v>
      </c>
      <c r="J240" s="53">
        <f t="shared" si="710"/>
        <v>0</v>
      </c>
      <c r="K240" s="55">
        <f t="shared" ref="K240" si="724">SUM(K241:K245)</f>
        <v>0</v>
      </c>
      <c r="L240" s="55">
        <f t="shared" ref="L240:M240" si="725">SUM(L241:L245)</f>
        <v>0</v>
      </c>
      <c r="M240" s="55">
        <f t="shared" si="725"/>
        <v>0</v>
      </c>
      <c r="N240" s="53">
        <f t="shared" si="712"/>
        <v>0</v>
      </c>
      <c r="O240" s="55">
        <f t="shared" ref="O240" si="726">SUM(O241:O245)</f>
        <v>0</v>
      </c>
      <c r="P240" s="55">
        <f t="shared" ref="P240:Q240" si="727">SUM(P241:P245)</f>
        <v>0</v>
      </c>
      <c r="Q240" s="55">
        <f t="shared" si="727"/>
        <v>0</v>
      </c>
      <c r="R240" s="53">
        <f t="shared" si="714"/>
        <v>0</v>
      </c>
      <c r="S240" s="57">
        <f t="shared" si="667"/>
        <v>0</v>
      </c>
    </row>
    <row r="241" spans="1:19" s="6" customFormat="1" ht="15.65" customHeight="1" x14ac:dyDescent="0.3">
      <c r="A241" s="309"/>
      <c r="B241" s="24" t="s">
        <v>56</v>
      </c>
      <c r="C241" s="49"/>
      <c r="D241" s="49"/>
      <c r="E241" s="49"/>
      <c r="F241" s="52">
        <f t="shared" si="708"/>
        <v>0</v>
      </c>
      <c r="G241" s="49"/>
      <c r="H241" s="49"/>
      <c r="I241" s="49"/>
      <c r="J241" s="52">
        <f t="shared" si="710"/>
        <v>0</v>
      </c>
      <c r="K241" s="49"/>
      <c r="L241" s="49"/>
      <c r="M241" s="49"/>
      <c r="N241" s="52">
        <f t="shared" si="712"/>
        <v>0</v>
      </c>
      <c r="O241" s="49"/>
      <c r="P241" s="49"/>
      <c r="Q241" s="49"/>
      <c r="R241" s="52">
        <f t="shared" si="714"/>
        <v>0</v>
      </c>
      <c r="S241" s="58">
        <f t="shared" si="667"/>
        <v>0</v>
      </c>
    </row>
    <row r="242" spans="1:19" s="6" customFormat="1" ht="15.65" customHeight="1" x14ac:dyDescent="0.3">
      <c r="A242" s="309"/>
      <c r="B242" s="25" t="s">
        <v>61</v>
      </c>
      <c r="C242" s="50"/>
      <c r="D242" s="50"/>
      <c r="E242" s="50"/>
      <c r="F242" s="53">
        <f t="shared" si="708"/>
        <v>0</v>
      </c>
      <c r="G242" s="50"/>
      <c r="H242" s="50"/>
      <c r="I242" s="50"/>
      <c r="J242" s="53">
        <f t="shared" si="710"/>
        <v>0</v>
      </c>
      <c r="K242" s="50"/>
      <c r="L242" s="50"/>
      <c r="M242" s="50"/>
      <c r="N242" s="53">
        <f t="shared" si="712"/>
        <v>0</v>
      </c>
      <c r="O242" s="50"/>
      <c r="P242" s="50"/>
      <c r="Q242" s="50"/>
      <c r="R242" s="53">
        <f t="shared" si="714"/>
        <v>0</v>
      </c>
      <c r="S242" s="59">
        <f t="shared" si="667"/>
        <v>0</v>
      </c>
    </row>
    <row r="243" spans="1:19" s="6" customFormat="1" ht="15.65" customHeight="1" x14ac:dyDescent="0.3">
      <c r="A243" s="309"/>
      <c r="B243" s="25" t="s">
        <v>58</v>
      </c>
      <c r="C243" s="50"/>
      <c r="D243" s="50"/>
      <c r="E243" s="50"/>
      <c r="F243" s="53">
        <f t="shared" si="708"/>
        <v>0</v>
      </c>
      <c r="G243" s="50"/>
      <c r="H243" s="50"/>
      <c r="I243" s="50"/>
      <c r="J243" s="53">
        <f t="shared" si="710"/>
        <v>0</v>
      </c>
      <c r="K243" s="50"/>
      <c r="L243" s="50"/>
      <c r="M243" s="50"/>
      <c r="N243" s="53">
        <f t="shared" si="712"/>
        <v>0</v>
      </c>
      <c r="O243" s="50"/>
      <c r="P243" s="50"/>
      <c r="Q243" s="50"/>
      <c r="R243" s="53">
        <f t="shared" si="714"/>
        <v>0</v>
      </c>
      <c r="S243" s="59">
        <f t="shared" si="667"/>
        <v>0</v>
      </c>
    </row>
    <row r="244" spans="1:19" s="6" customFormat="1" ht="15.65" customHeight="1" x14ac:dyDescent="0.3">
      <c r="A244" s="309"/>
      <c r="B244" s="25" t="s">
        <v>62</v>
      </c>
      <c r="C244" s="50"/>
      <c r="D244" s="50"/>
      <c r="E244" s="50"/>
      <c r="F244" s="53">
        <f t="shared" si="708"/>
        <v>0</v>
      </c>
      <c r="G244" s="50"/>
      <c r="H244" s="50"/>
      <c r="I244" s="50"/>
      <c r="J244" s="53">
        <f t="shared" si="710"/>
        <v>0</v>
      </c>
      <c r="K244" s="50"/>
      <c r="L244" s="50"/>
      <c r="M244" s="50"/>
      <c r="N244" s="53">
        <f t="shared" si="712"/>
        <v>0</v>
      </c>
      <c r="O244" s="50"/>
      <c r="P244" s="50"/>
      <c r="Q244" s="50"/>
      <c r="R244" s="53">
        <f t="shared" si="714"/>
        <v>0</v>
      </c>
      <c r="S244" s="59">
        <f t="shared" si="667"/>
        <v>0</v>
      </c>
    </row>
    <row r="245" spans="1:19" s="6" customFormat="1" ht="15.65" customHeight="1" x14ac:dyDescent="0.3">
      <c r="A245" s="309"/>
      <c r="B245" s="23" t="s">
        <v>148</v>
      </c>
      <c r="C245" s="51"/>
      <c r="D245" s="51"/>
      <c r="E245" s="51"/>
      <c r="F245" s="54">
        <f t="shared" si="708"/>
        <v>0</v>
      </c>
      <c r="G245" s="51"/>
      <c r="H245" s="51"/>
      <c r="I245" s="51"/>
      <c r="J245" s="54">
        <f t="shared" si="710"/>
        <v>0</v>
      </c>
      <c r="K245" s="51"/>
      <c r="L245" s="51"/>
      <c r="M245" s="51"/>
      <c r="N245" s="54">
        <f t="shared" si="712"/>
        <v>0</v>
      </c>
      <c r="O245" s="51"/>
      <c r="P245" s="51"/>
      <c r="Q245" s="51"/>
      <c r="R245" s="54">
        <f t="shared" si="714"/>
        <v>0</v>
      </c>
      <c r="S245" s="83">
        <f t="shared" si="667"/>
        <v>0</v>
      </c>
    </row>
    <row r="246" spans="1:19" s="6" customFormat="1" ht="15.65" customHeight="1" x14ac:dyDescent="0.3">
      <c r="A246" s="309"/>
      <c r="B246" s="13" t="s">
        <v>43</v>
      </c>
      <c r="C246" s="60">
        <f t="shared" ref="C246:E246" si="728">C235+C241</f>
        <v>0</v>
      </c>
      <c r="D246" s="60">
        <f t="shared" si="728"/>
        <v>0</v>
      </c>
      <c r="E246" s="61">
        <f t="shared" si="728"/>
        <v>0</v>
      </c>
      <c r="F246" s="60">
        <f t="shared" si="708"/>
        <v>0</v>
      </c>
      <c r="G246" s="60">
        <f t="shared" ref="G246:I246" si="729">G235+G241</f>
        <v>0</v>
      </c>
      <c r="H246" s="60">
        <f t="shared" si="729"/>
        <v>0</v>
      </c>
      <c r="I246" s="61">
        <f t="shared" si="729"/>
        <v>0</v>
      </c>
      <c r="J246" s="60">
        <f t="shared" si="710"/>
        <v>0</v>
      </c>
      <c r="K246" s="60">
        <f t="shared" ref="K246:M246" si="730">K235+K241</f>
        <v>0</v>
      </c>
      <c r="L246" s="60">
        <f t="shared" si="730"/>
        <v>0</v>
      </c>
      <c r="M246" s="61">
        <f t="shared" si="730"/>
        <v>0</v>
      </c>
      <c r="N246" s="60">
        <f t="shared" si="712"/>
        <v>0</v>
      </c>
      <c r="O246" s="60">
        <f t="shared" ref="O246:Q246" si="731">O235+O241</f>
        <v>0</v>
      </c>
      <c r="P246" s="60">
        <f t="shared" si="731"/>
        <v>0</v>
      </c>
      <c r="Q246" s="61">
        <f t="shared" si="731"/>
        <v>0</v>
      </c>
      <c r="R246" s="60">
        <f t="shared" si="714"/>
        <v>0</v>
      </c>
      <c r="S246" s="62">
        <f t="shared" si="667"/>
        <v>0</v>
      </c>
    </row>
    <row r="247" spans="1:19" s="6" customFormat="1" ht="15.65" customHeight="1" x14ac:dyDescent="0.3">
      <c r="A247" s="309"/>
      <c r="B247" s="13" t="s">
        <v>44</v>
      </c>
      <c r="C247" s="63">
        <f t="shared" ref="C247:E247" si="732">C236</f>
        <v>0</v>
      </c>
      <c r="D247" s="63">
        <f t="shared" si="732"/>
        <v>0</v>
      </c>
      <c r="E247" s="64">
        <f t="shared" si="732"/>
        <v>0</v>
      </c>
      <c r="F247" s="63">
        <f t="shared" si="708"/>
        <v>0</v>
      </c>
      <c r="G247" s="63">
        <f t="shared" ref="G247:I247" si="733">G236</f>
        <v>0</v>
      </c>
      <c r="H247" s="63">
        <f t="shared" si="733"/>
        <v>0</v>
      </c>
      <c r="I247" s="64">
        <f t="shared" si="733"/>
        <v>0</v>
      </c>
      <c r="J247" s="63">
        <f t="shared" si="710"/>
        <v>0</v>
      </c>
      <c r="K247" s="63">
        <f t="shared" ref="K247:M247" si="734">K236</f>
        <v>0</v>
      </c>
      <c r="L247" s="63">
        <f t="shared" si="734"/>
        <v>0</v>
      </c>
      <c r="M247" s="64">
        <f t="shared" si="734"/>
        <v>0</v>
      </c>
      <c r="N247" s="63">
        <f t="shared" si="712"/>
        <v>0</v>
      </c>
      <c r="O247" s="63">
        <f t="shared" ref="O247:Q247" si="735">O236</f>
        <v>0</v>
      </c>
      <c r="P247" s="63">
        <f t="shared" si="735"/>
        <v>0</v>
      </c>
      <c r="Q247" s="64">
        <f t="shared" si="735"/>
        <v>0</v>
      </c>
      <c r="R247" s="63">
        <f t="shared" si="714"/>
        <v>0</v>
      </c>
      <c r="S247" s="65">
        <f t="shared" si="667"/>
        <v>0</v>
      </c>
    </row>
    <row r="248" spans="1:19" s="6" customFormat="1" ht="15.65" customHeight="1" x14ac:dyDescent="0.3">
      <c r="A248" s="309"/>
      <c r="B248" s="13" t="s">
        <v>45</v>
      </c>
      <c r="C248" s="63">
        <f t="shared" ref="C248:E248" si="736">C237+C243</f>
        <v>0</v>
      </c>
      <c r="D248" s="63">
        <f t="shared" si="736"/>
        <v>0</v>
      </c>
      <c r="E248" s="64">
        <f t="shared" si="736"/>
        <v>0</v>
      </c>
      <c r="F248" s="63">
        <f t="shared" si="708"/>
        <v>0</v>
      </c>
      <c r="G248" s="63">
        <f t="shared" ref="G248:I248" si="737">G237+G243</f>
        <v>0</v>
      </c>
      <c r="H248" s="63">
        <f t="shared" si="737"/>
        <v>0</v>
      </c>
      <c r="I248" s="64">
        <f t="shared" si="737"/>
        <v>0</v>
      </c>
      <c r="J248" s="63">
        <f t="shared" si="710"/>
        <v>0</v>
      </c>
      <c r="K248" s="63">
        <f t="shared" ref="K248:M248" si="738">K237+K243</f>
        <v>0</v>
      </c>
      <c r="L248" s="63">
        <f t="shared" si="738"/>
        <v>0</v>
      </c>
      <c r="M248" s="64">
        <f t="shared" si="738"/>
        <v>0</v>
      </c>
      <c r="N248" s="63">
        <f t="shared" si="712"/>
        <v>0</v>
      </c>
      <c r="O248" s="63">
        <f t="shared" ref="O248:Q248" si="739">O237+O243</f>
        <v>0</v>
      </c>
      <c r="P248" s="63">
        <f t="shared" si="739"/>
        <v>0</v>
      </c>
      <c r="Q248" s="64">
        <f t="shared" si="739"/>
        <v>0</v>
      </c>
      <c r="R248" s="63">
        <f t="shared" si="714"/>
        <v>0</v>
      </c>
      <c r="S248" s="65">
        <f t="shared" si="667"/>
        <v>0</v>
      </c>
    </row>
    <row r="249" spans="1:19" s="6" customFormat="1" ht="15.65" customHeight="1" x14ac:dyDescent="0.3">
      <c r="A249" s="309"/>
      <c r="B249" s="13" t="s">
        <v>63</v>
      </c>
      <c r="C249" s="63">
        <f t="shared" ref="C249:E249" si="740">C238</f>
        <v>0</v>
      </c>
      <c r="D249" s="63">
        <f t="shared" si="740"/>
        <v>0</v>
      </c>
      <c r="E249" s="64">
        <f t="shared" si="740"/>
        <v>0</v>
      </c>
      <c r="F249" s="63">
        <f t="shared" si="708"/>
        <v>0</v>
      </c>
      <c r="G249" s="63">
        <f t="shared" ref="G249:I249" si="741">G238</f>
        <v>0</v>
      </c>
      <c r="H249" s="63">
        <f t="shared" si="741"/>
        <v>0</v>
      </c>
      <c r="I249" s="64">
        <f t="shared" si="741"/>
        <v>0</v>
      </c>
      <c r="J249" s="63">
        <f t="shared" si="710"/>
        <v>0</v>
      </c>
      <c r="K249" s="63">
        <f t="shared" ref="K249:M249" si="742">K238</f>
        <v>0</v>
      </c>
      <c r="L249" s="63">
        <f t="shared" si="742"/>
        <v>0</v>
      </c>
      <c r="M249" s="64">
        <f t="shared" si="742"/>
        <v>0</v>
      </c>
      <c r="N249" s="63">
        <f t="shared" si="712"/>
        <v>0</v>
      </c>
      <c r="O249" s="63">
        <f t="shared" ref="O249:Q249" si="743">O238</f>
        <v>0</v>
      </c>
      <c r="P249" s="63">
        <f t="shared" si="743"/>
        <v>0</v>
      </c>
      <c r="Q249" s="64">
        <f t="shared" si="743"/>
        <v>0</v>
      </c>
      <c r="R249" s="63">
        <f t="shared" si="714"/>
        <v>0</v>
      </c>
      <c r="S249" s="65">
        <f t="shared" si="667"/>
        <v>0</v>
      </c>
    </row>
    <row r="250" spans="1:19" s="6" customFormat="1" ht="15.65" customHeight="1" x14ac:dyDescent="0.3">
      <c r="A250" s="309"/>
      <c r="B250" s="13" t="s">
        <v>64</v>
      </c>
      <c r="C250" s="63">
        <f t="shared" ref="C250:E250" si="744">C244</f>
        <v>0</v>
      </c>
      <c r="D250" s="63">
        <f t="shared" si="744"/>
        <v>0</v>
      </c>
      <c r="E250" s="64">
        <f t="shared" si="744"/>
        <v>0</v>
      </c>
      <c r="F250" s="63">
        <f t="shared" si="708"/>
        <v>0</v>
      </c>
      <c r="G250" s="63">
        <f t="shared" ref="G250:I250" si="745">G244</f>
        <v>0</v>
      </c>
      <c r="H250" s="63">
        <f t="shared" si="745"/>
        <v>0</v>
      </c>
      <c r="I250" s="64">
        <f t="shared" si="745"/>
        <v>0</v>
      </c>
      <c r="J250" s="63">
        <f t="shared" si="710"/>
        <v>0</v>
      </c>
      <c r="K250" s="63">
        <f t="shared" ref="K250:M250" si="746">K244</f>
        <v>0</v>
      </c>
      <c r="L250" s="63">
        <f t="shared" si="746"/>
        <v>0</v>
      </c>
      <c r="M250" s="64">
        <f t="shared" si="746"/>
        <v>0</v>
      </c>
      <c r="N250" s="63">
        <f t="shared" si="712"/>
        <v>0</v>
      </c>
      <c r="O250" s="63">
        <f t="shared" ref="O250:Q250" si="747">O244</f>
        <v>0</v>
      </c>
      <c r="P250" s="63">
        <f t="shared" si="747"/>
        <v>0</v>
      </c>
      <c r="Q250" s="64">
        <f t="shared" si="747"/>
        <v>0</v>
      </c>
      <c r="R250" s="63">
        <f t="shared" si="714"/>
        <v>0</v>
      </c>
      <c r="S250" s="65">
        <f t="shared" si="667"/>
        <v>0</v>
      </c>
    </row>
    <row r="251" spans="1:19" s="6" customFormat="1" ht="15.65" customHeight="1" x14ac:dyDescent="0.3">
      <c r="A251" s="309"/>
      <c r="B251" s="13" t="s">
        <v>65</v>
      </c>
      <c r="C251" s="63">
        <f t="shared" ref="C251:E251" si="748">C242</f>
        <v>0</v>
      </c>
      <c r="D251" s="63">
        <f t="shared" si="748"/>
        <v>0</v>
      </c>
      <c r="E251" s="64">
        <f t="shared" si="748"/>
        <v>0</v>
      </c>
      <c r="F251" s="63">
        <f t="shared" si="708"/>
        <v>0</v>
      </c>
      <c r="G251" s="63">
        <f t="shared" ref="G251:I251" si="749">G242</f>
        <v>0</v>
      </c>
      <c r="H251" s="63">
        <f t="shared" si="749"/>
        <v>0</v>
      </c>
      <c r="I251" s="64">
        <f t="shared" si="749"/>
        <v>0</v>
      </c>
      <c r="J251" s="63">
        <f t="shared" si="710"/>
        <v>0</v>
      </c>
      <c r="K251" s="63">
        <f t="shared" ref="K251:M251" si="750">K242</f>
        <v>0</v>
      </c>
      <c r="L251" s="63">
        <f t="shared" si="750"/>
        <v>0</v>
      </c>
      <c r="M251" s="64">
        <f t="shared" si="750"/>
        <v>0</v>
      </c>
      <c r="N251" s="63">
        <f t="shared" si="712"/>
        <v>0</v>
      </c>
      <c r="O251" s="63">
        <f t="shared" ref="O251:Q251" si="751">O242</f>
        <v>0</v>
      </c>
      <c r="P251" s="63">
        <f t="shared" si="751"/>
        <v>0</v>
      </c>
      <c r="Q251" s="64">
        <f t="shared" si="751"/>
        <v>0</v>
      </c>
      <c r="R251" s="63">
        <f t="shared" si="714"/>
        <v>0</v>
      </c>
      <c r="S251" s="65">
        <f t="shared" si="667"/>
        <v>0</v>
      </c>
    </row>
    <row r="252" spans="1:19" s="6" customFormat="1" ht="15.65" customHeight="1" x14ac:dyDescent="0.3">
      <c r="A252" s="309"/>
      <c r="B252" s="30" t="s">
        <v>149</v>
      </c>
      <c r="C252" s="31">
        <f t="shared" ref="C252:E252" si="752">C239+C245</f>
        <v>0</v>
      </c>
      <c r="D252" s="31">
        <f t="shared" si="752"/>
        <v>0</v>
      </c>
      <c r="E252" s="32">
        <f t="shared" si="752"/>
        <v>0</v>
      </c>
      <c r="F252" s="32">
        <f t="shared" si="708"/>
        <v>0</v>
      </c>
      <c r="G252" s="31">
        <f t="shared" ref="G252:I252" si="753">G239+G245</f>
        <v>0</v>
      </c>
      <c r="H252" s="31">
        <f t="shared" si="753"/>
        <v>0</v>
      </c>
      <c r="I252" s="32">
        <f t="shared" si="753"/>
        <v>0</v>
      </c>
      <c r="J252" s="32">
        <f t="shared" si="710"/>
        <v>0</v>
      </c>
      <c r="K252" s="31">
        <f t="shared" ref="K252:M252" si="754">K239+K245</f>
        <v>0</v>
      </c>
      <c r="L252" s="31">
        <f t="shared" si="754"/>
        <v>0</v>
      </c>
      <c r="M252" s="32">
        <f t="shared" si="754"/>
        <v>0</v>
      </c>
      <c r="N252" s="32">
        <f t="shared" si="712"/>
        <v>0</v>
      </c>
      <c r="O252" s="31">
        <f t="shared" ref="O252:Q252" si="755">O239+O245</f>
        <v>0</v>
      </c>
      <c r="P252" s="31">
        <f t="shared" si="755"/>
        <v>0</v>
      </c>
      <c r="Q252" s="32">
        <f t="shared" si="755"/>
        <v>0</v>
      </c>
      <c r="R252" s="32">
        <f t="shared" si="714"/>
        <v>0</v>
      </c>
      <c r="S252" s="33">
        <f t="shared" si="667"/>
        <v>0</v>
      </c>
    </row>
    <row r="253" spans="1:19" s="6" customFormat="1" ht="15.65" customHeight="1" x14ac:dyDescent="0.3">
      <c r="A253" s="309"/>
      <c r="B253" s="34" t="s">
        <v>66</v>
      </c>
      <c r="C253" s="35">
        <f t="shared" ref="C253:E253" si="756">IF(C$7=0,0,C233/C$7*1000)</f>
        <v>0</v>
      </c>
      <c r="D253" s="35">
        <f t="shared" si="756"/>
        <v>0</v>
      </c>
      <c r="E253" s="35">
        <f t="shared" si="756"/>
        <v>0</v>
      </c>
      <c r="F253" s="36">
        <f t="shared" ref="F253" si="757">IF(SUM(C$7:E$7)=0,0,F233/SUM(C$7:E$7)*1000)</f>
        <v>0</v>
      </c>
      <c r="G253" s="35">
        <f t="shared" ref="G253:I253" si="758">IF(G$7=0,0,G233/G$7*1000)</f>
        <v>0</v>
      </c>
      <c r="H253" s="35">
        <f t="shared" si="758"/>
        <v>0</v>
      </c>
      <c r="I253" s="35">
        <f t="shared" si="758"/>
        <v>0</v>
      </c>
      <c r="J253" s="36">
        <f t="shared" ref="J253" si="759">IF(SUM(G$7:I$7)=0,0,J233/SUM(G$7:I$7)*1000)</f>
        <v>0</v>
      </c>
      <c r="K253" s="35">
        <f t="shared" ref="K253:M253" si="760">IF(K$7=0,0,K233/K$7*1000)</f>
        <v>0</v>
      </c>
      <c r="L253" s="35">
        <f t="shared" si="760"/>
        <v>0</v>
      </c>
      <c r="M253" s="35">
        <f t="shared" si="760"/>
        <v>0</v>
      </c>
      <c r="N253" s="36">
        <f t="shared" ref="N253" si="761">IF(SUM(K$7:M$7)=0,0,N233/SUM(K$7:M$7)*1000)</f>
        <v>0</v>
      </c>
      <c r="O253" s="35">
        <f t="shared" ref="O253:Q253" si="762">IF(O$7=0,0,O233/O$7*1000)</f>
        <v>0</v>
      </c>
      <c r="P253" s="35">
        <f t="shared" si="762"/>
        <v>0</v>
      </c>
      <c r="Q253" s="35">
        <f t="shared" si="762"/>
        <v>0</v>
      </c>
      <c r="R253" s="36">
        <f t="shared" ref="R253" si="763">IF(SUM(O$7:Q$7)=0,0,R233/SUM(O$7:Q$7)*1000)</f>
        <v>0</v>
      </c>
      <c r="S253" s="36">
        <f t="shared" ref="S253" si="764">IF(SUMIF($C$4:$R$4,1,$C$7:$R$7)=0,0,S233/SUMIF($C$4:$R$4,1,$C$7:$R$7)*1000)</f>
        <v>0</v>
      </c>
    </row>
    <row r="254" spans="1:19" s="6" customFormat="1" ht="15.65" customHeight="1" x14ac:dyDescent="0.3">
      <c r="A254" s="309"/>
      <c r="B254" s="34" t="s">
        <v>67</v>
      </c>
      <c r="C254" s="37">
        <f t="shared" ref="C254:S254" si="765">IF(C233=0,0,C246/C233)</f>
        <v>0</v>
      </c>
      <c r="D254" s="37">
        <f t="shared" si="765"/>
        <v>0</v>
      </c>
      <c r="E254" s="37">
        <f t="shared" si="765"/>
        <v>0</v>
      </c>
      <c r="F254" s="37">
        <f t="shared" si="765"/>
        <v>0</v>
      </c>
      <c r="G254" s="37">
        <f t="shared" si="765"/>
        <v>0</v>
      </c>
      <c r="H254" s="37">
        <f t="shared" si="765"/>
        <v>0</v>
      </c>
      <c r="I254" s="37">
        <f t="shared" si="765"/>
        <v>0</v>
      </c>
      <c r="J254" s="37">
        <f t="shared" si="765"/>
        <v>0</v>
      </c>
      <c r="K254" s="37">
        <f t="shared" si="765"/>
        <v>0</v>
      </c>
      <c r="L254" s="37">
        <f t="shared" si="765"/>
        <v>0</v>
      </c>
      <c r="M254" s="37">
        <f t="shared" si="765"/>
        <v>0</v>
      </c>
      <c r="N254" s="37">
        <f t="shared" si="765"/>
        <v>0</v>
      </c>
      <c r="O254" s="37">
        <f t="shared" si="765"/>
        <v>0</v>
      </c>
      <c r="P254" s="37">
        <f t="shared" si="765"/>
        <v>0</v>
      </c>
      <c r="Q254" s="37">
        <f t="shared" si="765"/>
        <v>0</v>
      </c>
      <c r="R254" s="37">
        <f t="shared" si="765"/>
        <v>0</v>
      </c>
      <c r="S254" s="37">
        <f t="shared" si="765"/>
        <v>0</v>
      </c>
    </row>
    <row r="255" spans="1:19" s="6" customFormat="1" ht="15.65" customHeight="1" x14ac:dyDescent="0.3">
      <c r="A255" s="309"/>
      <c r="B255" s="34" t="s">
        <v>68</v>
      </c>
      <c r="C255" s="36">
        <f t="shared" ref="C255:E255" si="766">IF(C$7=0,0,C246/C$7*1000)</f>
        <v>0</v>
      </c>
      <c r="D255" s="36">
        <f t="shared" si="766"/>
        <v>0</v>
      </c>
      <c r="E255" s="36">
        <f t="shared" si="766"/>
        <v>0</v>
      </c>
      <c r="F255" s="36">
        <f t="shared" ref="F255" si="767">IF(SUM(C$7:E$7)=0,0,F246/SUM(C$7:E$7)*1000)</f>
        <v>0</v>
      </c>
      <c r="G255" s="36">
        <f t="shared" ref="G255:I255" si="768">IF(G$7=0,0,G246/G$7*1000)</f>
        <v>0</v>
      </c>
      <c r="H255" s="36">
        <f t="shared" si="768"/>
        <v>0</v>
      </c>
      <c r="I255" s="36">
        <f t="shared" si="768"/>
        <v>0</v>
      </c>
      <c r="J255" s="36">
        <f t="shared" ref="J255" si="769">IF(SUM(G$7:I$7)=0,0,J246/SUM(G$7:I$7)*1000)</f>
        <v>0</v>
      </c>
      <c r="K255" s="36">
        <f t="shared" ref="K255:M255" si="770">IF(K$7=0,0,K246/K$7*1000)</f>
        <v>0</v>
      </c>
      <c r="L255" s="36">
        <f t="shared" si="770"/>
        <v>0</v>
      </c>
      <c r="M255" s="36">
        <f t="shared" si="770"/>
        <v>0</v>
      </c>
      <c r="N255" s="36">
        <f t="shared" ref="N255" si="771">IF(SUM(K$7:M$7)=0,0,N246/SUM(K$7:M$7)*1000)</f>
        <v>0</v>
      </c>
      <c r="O255" s="36">
        <f t="shared" ref="O255:Q255" si="772">IF(O$7=0,0,O246/O$7*1000)</f>
        <v>0</v>
      </c>
      <c r="P255" s="36">
        <f t="shared" si="772"/>
        <v>0</v>
      </c>
      <c r="Q255" s="36">
        <f t="shared" si="772"/>
        <v>0</v>
      </c>
      <c r="R255" s="36">
        <f t="shared" ref="R255" si="773">IF(SUM(O$7:Q$7)=0,0,R246/SUM(O$7:Q$7)*1000)</f>
        <v>0</v>
      </c>
      <c r="S255" s="36">
        <f t="shared" ref="S255" si="774">IF(SUMIF($C$4:$R$4,1,$C$7:$R$7)=0,0,S246/SUMIF($C$4:$R$4,1,$C$7:$R$7)*1000)</f>
        <v>0</v>
      </c>
    </row>
    <row r="256" spans="1:19" s="6" customFormat="1" ht="15.65" customHeight="1" x14ac:dyDescent="0.3">
      <c r="A256" s="309"/>
      <c r="B256" s="34" t="s">
        <v>69</v>
      </c>
      <c r="C256" s="37">
        <f t="shared" ref="C256" si="775">IF(C233=0,0,SUM(C247:C251)/C233)</f>
        <v>0</v>
      </c>
      <c r="D256" s="37">
        <f t="shared" ref="D256:S281" si="776">IF(D233=0,0,SUM(D247:D251)/D233)</f>
        <v>0</v>
      </c>
      <c r="E256" s="37">
        <f t="shared" si="776"/>
        <v>0</v>
      </c>
      <c r="F256" s="37">
        <f t="shared" si="776"/>
        <v>0</v>
      </c>
      <c r="G256" s="37">
        <f t="shared" si="776"/>
        <v>0</v>
      </c>
      <c r="H256" s="37">
        <f t="shared" si="776"/>
        <v>0</v>
      </c>
      <c r="I256" s="37">
        <f t="shared" si="776"/>
        <v>0</v>
      </c>
      <c r="J256" s="37">
        <f t="shared" si="776"/>
        <v>0</v>
      </c>
      <c r="K256" s="37">
        <f t="shared" si="776"/>
        <v>0</v>
      </c>
      <c r="L256" s="37">
        <f t="shared" si="776"/>
        <v>0</v>
      </c>
      <c r="M256" s="37">
        <f t="shared" si="776"/>
        <v>0</v>
      </c>
      <c r="N256" s="37">
        <f t="shared" si="776"/>
        <v>0</v>
      </c>
      <c r="O256" s="37">
        <f t="shared" si="776"/>
        <v>0</v>
      </c>
      <c r="P256" s="37">
        <f t="shared" si="776"/>
        <v>0</v>
      </c>
      <c r="Q256" s="37">
        <f t="shared" si="776"/>
        <v>0</v>
      </c>
      <c r="R256" s="37">
        <f t="shared" si="776"/>
        <v>0</v>
      </c>
      <c r="S256" s="37">
        <f t="shared" si="776"/>
        <v>0</v>
      </c>
    </row>
    <row r="257" spans="1:19" s="6" customFormat="1" ht="15.65" customHeight="1" thickBot="1" x14ac:dyDescent="0.35">
      <c r="A257" s="310"/>
      <c r="B257" s="38" t="s">
        <v>70</v>
      </c>
      <c r="C257" s="39">
        <f t="shared" ref="C257" si="777">IF(C$7=0,0,SUM(C247:C251)/C$7*1000)</f>
        <v>0</v>
      </c>
      <c r="D257" s="39">
        <f t="shared" ref="D257:E257" si="778">IF(D$7=0,0,SUM(D247:D251)/D$7*1000)</f>
        <v>0</v>
      </c>
      <c r="E257" s="39">
        <f t="shared" si="778"/>
        <v>0</v>
      </c>
      <c r="F257" s="39">
        <f t="shared" ref="F257" si="779">IF(SUM(C$7:E$7)=0,0,SUM(F247:F251)/SUM(C$7:E$7)*1000)</f>
        <v>0</v>
      </c>
      <c r="G257" s="39">
        <f t="shared" ref="G257:I257" si="780">IF(G$7=0,0,SUM(G247:G251)/G$7*1000)</f>
        <v>0</v>
      </c>
      <c r="H257" s="39">
        <f t="shared" si="780"/>
        <v>0</v>
      </c>
      <c r="I257" s="39">
        <f t="shared" si="780"/>
        <v>0</v>
      </c>
      <c r="J257" s="39">
        <f t="shared" ref="J257" si="781">IF(SUM(G$7:I$7)=0,0,SUM(J247:J251)/SUM(G$7:I$7)*1000)</f>
        <v>0</v>
      </c>
      <c r="K257" s="39">
        <f t="shared" ref="K257:M257" si="782">IF(K$7=0,0,SUM(K247:K251)/K$7*1000)</f>
        <v>0</v>
      </c>
      <c r="L257" s="39">
        <f t="shared" si="782"/>
        <v>0</v>
      </c>
      <c r="M257" s="39">
        <f t="shared" si="782"/>
        <v>0</v>
      </c>
      <c r="N257" s="39">
        <f t="shared" ref="N257" si="783">IF(SUM(K$7:M$7)=0,0,SUM(N247:N251)/SUM(K$7:M$7)*1000)</f>
        <v>0</v>
      </c>
      <c r="O257" s="39">
        <f t="shared" ref="O257:Q257" si="784">IF(O$7=0,0,SUM(O247:O251)/O$7*1000)</f>
        <v>0</v>
      </c>
      <c r="P257" s="39">
        <f t="shared" si="784"/>
        <v>0</v>
      </c>
      <c r="Q257" s="39">
        <f t="shared" si="784"/>
        <v>0</v>
      </c>
      <c r="R257" s="39">
        <f t="shared" ref="R257" si="785">IF(SUM(O$7:Q$7)=0,0,SUM(R247:R251)/SUM(O$7:Q$7)*1000)</f>
        <v>0</v>
      </c>
      <c r="S257" s="39">
        <f t="shared" ref="S257" si="786">IF(SUMIF($C$4:$R$4,1,$C$7:$R$7)=0,0,SUM(S247:S251)/SUMIF($C$4:$R$4,1,$C$7:$R$7)*1000)</f>
        <v>0</v>
      </c>
    </row>
    <row r="258" spans="1:19" s="6" customFormat="1" ht="15.65" customHeight="1" x14ac:dyDescent="0.3">
      <c r="A258" s="311" t="s">
        <v>14</v>
      </c>
      <c r="B258" s="17" t="s">
        <v>54</v>
      </c>
      <c r="C258" s="54">
        <f t="shared" ref="C258:E258" si="787">C259+C265</f>
        <v>0</v>
      </c>
      <c r="D258" s="54">
        <f t="shared" si="787"/>
        <v>0</v>
      </c>
      <c r="E258" s="54">
        <f t="shared" si="787"/>
        <v>0</v>
      </c>
      <c r="F258" s="54">
        <f t="shared" ref="F258:F277" si="788">SUM(C258:E258)</f>
        <v>0</v>
      </c>
      <c r="G258" s="54">
        <f t="shared" ref="G258:I258" si="789">G259+G265</f>
        <v>0</v>
      </c>
      <c r="H258" s="54">
        <f t="shared" si="789"/>
        <v>0</v>
      </c>
      <c r="I258" s="54">
        <f t="shared" si="789"/>
        <v>0</v>
      </c>
      <c r="J258" s="54">
        <f t="shared" ref="J258:J277" si="790">SUM(G258:I258)</f>
        <v>0</v>
      </c>
      <c r="K258" s="54">
        <f t="shared" ref="K258:M258" si="791">K259+K265</f>
        <v>0</v>
      </c>
      <c r="L258" s="54">
        <f t="shared" si="791"/>
        <v>0</v>
      </c>
      <c r="M258" s="54">
        <f t="shared" si="791"/>
        <v>0</v>
      </c>
      <c r="N258" s="54">
        <f t="shared" ref="N258:N277" si="792">SUM(K258:M258)</f>
        <v>0</v>
      </c>
      <c r="O258" s="54">
        <f t="shared" ref="O258:Q258" si="793">O259+O265</f>
        <v>0</v>
      </c>
      <c r="P258" s="54">
        <f t="shared" si="793"/>
        <v>0</v>
      </c>
      <c r="Q258" s="54">
        <f t="shared" si="793"/>
        <v>0</v>
      </c>
      <c r="R258" s="54">
        <f t="shared" ref="R258:R277" si="794">SUM(O258:Q258)</f>
        <v>0</v>
      </c>
      <c r="S258" s="56">
        <f t="shared" ref="S258" si="795">SUMIF($C$4:$R$4,1,$C258:$R258)</f>
        <v>0</v>
      </c>
    </row>
    <row r="259" spans="1:19" s="6" customFormat="1" ht="15.65" customHeight="1" x14ac:dyDescent="0.3">
      <c r="A259" s="309"/>
      <c r="B259" s="19" t="s">
        <v>55</v>
      </c>
      <c r="C259" s="55">
        <f t="shared" ref="C259:E259" si="796">SUM(C260:C264)</f>
        <v>0</v>
      </c>
      <c r="D259" s="55">
        <f t="shared" si="796"/>
        <v>0</v>
      </c>
      <c r="E259" s="55">
        <f t="shared" si="796"/>
        <v>0</v>
      </c>
      <c r="F259" s="53">
        <f t="shared" si="788"/>
        <v>0</v>
      </c>
      <c r="G259" s="55">
        <f t="shared" ref="G259:I259" si="797">SUM(G260:G264)</f>
        <v>0</v>
      </c>
      <c r="H259" s="55">
        <f t="shared" si="797"/>
        <v>0</v>
      </c>
      <c r="I259" s="55">
        <f t="shared" si="797"/>
        <v>0</v>
      </c>
      <c r="J259" s="53">
        <f t="shared" si="790"/>
        <v>0</v>
      </c>
      <c r="K259" s="55">
        <f t="shared" ref="K259:M259" si="798">SUM(K260:K264)</f>
        <v>0</v>
      </c>
      <c r="L259" s="55">
        <f t="shared" si="798"/>
        <v>0</v>
      </c>
      <c r="M259" s="55">
        <f t="shared" si="798"/>
        <v>0</v>
      </c>
      <c r="N259" s="53">
        <f t="shared" si="792"/>
        <v>0</v>
      </c>
      <c r="O259" s="55">
        <f t="shared" ref="O259:Q259" si="799">SUM(O260:O264)</f>
        <v>0</v>
      </c>
      <c r="P259" s="55">
        <f t="shared" si="799"/>
        <v>0</v>
      </c>
      <c r="Q259" s="55">
        <f t="shared" si="799"/>
        <v>0</v>
      </c>
      <c r="R259" s="53">
        <f t="shared" si="794"/>
        <v>0</v>
      </c>
      <c r="S259" s="57">
        <f t="shared" si="667"/>
        <v>0</v>
      </c>
    </row>
    <row r="260" spans="1:19" s="6" customFormat="1" ht="15.65" customHeight="1" x14ac:dyDescent="0.3">
      <c r="A260" s="309"/>
      <c r="B260" s="21" t="s">
        <v>56</v>
      </c>
      <c r="C260" s="49"/>
      <c r="D260" s="49"/>
      <c r="E260" s="49"/>
      <c r="F260" s="52">
        <f t="shared" si="788"/>
        <v>0</v>
      </c>
      <c r="G260" s="49"/>
      <c r="H260" s="49"/>
      <c r="I260" s="49"/>
      <c r="J260" s="52">
        <f t="shared" si="790"/>
        <v>0</v>
      </c>
      <c r="K260" s="49"/>
      <c r="L260" s="49"/>
      <c r="M260" s="49"/>
      <c r="N260" s="52">
        <f t="shared" si="792"/>
        <v>0</v>
      </c>
      <c r="O260" s="49"/>
      <c r="P260" s="49"/>
      <c r="Q260" s="49"/>
      <c r="R260" s="52">
        <f t="shared" si="794"/>
        <v>0</v>
      </c>
      <c r="S260" s="58">
        <f t="shared" si="667"/>
        <v>0</v>
      </c>
    </row>
    <row r="261" spans="1:19" s="6" customFormat="1" ht="15.65" customHeight="1" x14ac:dyDescent="0.3">
      <c r="A261" s="309"/>
      <c r="B261" s="22" t="s">
        <v>57</v>
      </c>
      <c r="C261" s="50"/>
      <c r="D261" s="50"/>
      <c r="E261" s="50"/>
      <c r="F261" s="53">
        <f t="shared" si="788"/>
        <v>0</v>
      </c>
      <c r="G261" s="50"/>
      <c r="H261" s="50"/>
      <c r="I261" s="50"/>
      <c r="J261" s="53">
        <f t="shared" si="790"/>
        <v>0</v>
      </c>
      <c r="K261" s="50"/>
      <c r="L261" s="50"/>
      <c r="M261" s="50"/>
      <c r="N261" s="53">
        <f t="shared" si="792"/>
        <v>0</v>
      </c>
      <c r="O261" s="50"/>
      <c r="P261" s="50"/>
      <c r="Q261" s="50"/>
      <c r="R261" s="53">
        <f t="shared" si="794"/>
        <v>0</v>
      </c>
      <c r="S261" s="59">
        <f t="shared" si="667"/>
        <v>0</v>
      </c>
    </row>
    <row r="262" spans="1:19" s="6" customFormat="1" ht="15.65" customHeight="1" x14ac:dyDescent="0.3">
      <c r="A262" s="309"/>
      <c r="B262" s="22" t="s">
        <v>58</v>
      </c>
      <c r="C262" s="50"/>
      <c r="D262" s="50"/>
      <c r="E262" s="50"/>
      <c r="F262" s="53">
        <f t="shared" si="788"/>
        <v>0</v>
      </c>
      <c r="G262" s="50"/>
      <c r="H262" s="50"/>
      <c r="I262" s="50"/>
      <c r="J262" s="53">
        <f t="shared" si="790"/>
        <v>0</v>
      </c>
      <c r="K262" s="50"/>
      <c r="L262" s="50"/>
      <c r="M262" s="50"/>
      <c r="N262" s="53">
        <f t="shared" si="792"/>
        <v>0</v>
      </c>
      <c r="O262" s="50"/>
      <c r="P262" s="50"/>
      <c r="Q262" s="50"/>
      <c r="R262" s="53">
        <f t="shared" si="794"/>
        <v>0</v>
      </c>
      <c r="S262" s="59">
        <f t="shared" si="667"/>
        <v>0</v>
      </c>
    </row>
    <row r="263" spans="1:19" s="6" customFormat="1" ht="15.65" customHeight="1" x14ac:dyDescent="0.3">
      <c r="A263" s="309"/>
      <c r="B263" s="22" t="s">
        <v>59</v>
      </c>
      <c r="C263" s="50"/>
      <c r="D263" s="50"/>
      <c r="E263" s="50"/>
      <c r="F263" s="53">
        <f t="shared" si="788"/>
        <v>0</v>
      </c>
      <c r="G263" s="50"/>
      <c r="H263" s="50"/>
      <c r="I263" s="50"/>
      <c r="J263" s="53">
        <f t="shared" si="790"/>
        <v>0</v>
      </c>
      <c r="K263" s="50"/>
      <c r="L263" s="50"/>
      <c r="M263" s="50"/>
      <c r="N263" s="53">
        <f t="shared" si="792"/>
        <v>0</v>
      </c>
      <c r="O263" s="50"/>
      <c r="P263" s="50"/>
      <c r="Q263" s="50"/>
      <c r="R263" s="53">
        <f t="shared" si="794"/>
        <v>0</v>
      </c>
      <c r="S263" s="59">
        <f t="shared" si="667"/>
        <v>0</v>
      </c>
    </row>
    <row r="264" spans="1:19" s="6" customFormat="1" ht="15.65" customHeight="1" x14ac:dyDescent="0.3">
      <c r="A264" s="309"/>
      <c r="B264" s="23" t="s">
        <v>148</v>
      </c>
      <c r="C264" s="51"/>
      <c r="D264" s="51"/>
      <c r="E264" s="51"/>
      <c r="F264" s="54">
        <f t="shared" si="788"/>
        <v>0</v>
      </c>
      <c r="G264" s="51"/>
      <c r="H264" s="51"/>
      <c r="I264" s="51"/>
      <c r="J264" s="54">
        <f t="shared" si="790"/>
        <v>0</v>
      </c>
      <c r="K264" s="51"/>
      <c r="L264" s="51"/>
      <c r="M264" s="51"/>
      <c r="N264" s="54">
        <f t="shared" si="792"/>
        <v>0</v>
      </c>
      <c r="O264" s="51"/>
      <c r="P264" s="51"/>
      <c r="Q264" s="51"/>
      <c r="R264" s="54">
        <f t="shared" si="794"/>
        <v>0</v>
      </c>
      <c r="S264" s="83">
        <f t="shared" si="667"/>
        <v>0</v>
      </c>
    </row>
    <row r="265" spans="1:19" s="6" customFormat="1" ht="15.65" customHeight="1" x14ac:dyDescent="0.3">
      <c r="A265" s="309"/>
      <c r="B265" s="19" t="s">
        <v>60</v>
      </c>
      <c r="C265" s="55">
        <f t="shared" ref="C265" si="800">SUM(C266:C270)</f>
        <v>0</v>
      </c>
      <c r="D265" s="55">
        <f t="shared" ref="D265:E265" si="801">SUM(D266:D270)</f>
        <v>0</v>
      </c>
      <c r="E265" s="55">
        <f t="shared" si="801"/>
        <v>0</v>
      </c>
      <c r="F265" s="53">
        <f t="shared" si="788"/>
        <v>0</v>
      </c>
      <c r="G265" s="55">
        <f t="shared" ref="G265" si="802">SUM(G266:G270)</f>
        <v>0</v>
      </c>
      <c r="H265" s="55">
        <f t="shared" ref="H265:I265" si="803">SUM(H266:H270)</f>
        <v>0</v>
      </c>
      <c r="I265" s="55">
        <f t="shared" si="803"/>
        <v>0</v>
      </c>
      <c r="J265" s="53">
        <f t="shared" si="790"/>
        <v>0</v>
      </c>
      <c r="K265" s="55">
        <f t="shared" ref="K265" si="804">SUM(K266:K270)</f>
        <v>0</v>
      </c>
      <c r="L265" s="55">
        <f t="shared" ref="L265:M265" si="805">SUM(L266:L270)</f>
        <v>0</v>
      </c>
      <c r="M265" s="55">
        <f t="shared" si="805"/>
        <v>0</v>
      </c>
      <c r="N265" s="53">
        <f t="shared" si="792"/>
        <v>0</v>
      </c>
      <c r="O265" s="55">
        <f t="shared" ref="O265" si="806">SUM(O266:O270)</f>
        <v>0</v>
      </c>
      <c r="P265" s="55">
        <f t="shared" ref="P265:Q265" si="807">SUM(P266:P270)</f>
        <v>0</v>
      </c>
      <c r="Q265" s="55">
        <f t="shared" si="807"/>
        <v>0</v>
      </c>
      <c r="R265" s="53">
        <f t="shared" si="794"/>
        <v>0</v>
      </c>
      <c r="S265" s="57">
        <f t="shared" si="667"/>
        <v>0</v>
      </c>
    </row>
    <row r="266" spans="1:19" s="6" customFormat="1" ht="15.65" customHeight="1" x14ac:dyDescent="0.3">
      <c r="A266" s="309"/>
      <c r="B266" s="24" t="s">
        <v>56</v>
      </c>
      <c r="C266" s="49"/>
      <c r="D266" s="49"/>
      <c r="E266" s="49"/>
      <c r="F266" s="52">
        <f t="shared" si="788"/>
        <v>0</v>
      </c>
      <c r="G266" s="49"/>
      <c r="H266" s="49"/>
      <c r="I266" s="49"/>
      <c r="J266" s="52">
        <f t="shared" si="790"/>
        <v>0</v>
      </c>
      <c r="K266" s="49"/>
      <c r="L266" s="49"/>
      <c r="M266" s="49"/>
      <c r="N266" s="52">
        <f t="shared" si="792"/>
        <v>0</v>
      </c>
      <c r="O266" s="49"/>
      <c r="P266" s="49"/>
      <c r="Q266" s="49"/>
      <c r="R266" s="52">
        <f t="shared" si="794"/>
        <v>0</v>
      </c>
      <c r="S266" s="58">
        <f t="shared" si="667"/>
        <v>0</v>
      </c>
    </row>
    <row r="267" spans="1:19" s="6" customFormat="1" ht="15.65" customHeight="1" x14ac:dyDescent="0.3">
      <c r="A267" s="309"/>
      <c r="B267" s="25" t="s">
        <v>61</v>
      </c>
      <c r="C267" s="50"/>
      <c r="D267" s="50"/>
      <c r="E267" s="50"/>
      <c r="F267" s="53">
        <f t="shared" si="788"/>
        <v>0</v>
      </c>
      <c r="G267" s="50"/>
      <c r="H267" s="50"/>
      <c r="I267" s="50"/>
      <c r="J267" s="53">
        <f t="shared" si="790"/>
        <v>0</v>
      </c>
      <c r="K267" s="50"/>
      <c r="L267" s="50"/>
      <c r="M267" s="50"/>
      <c r="N267" s="53">
        <f t="shared" si="792"/>
        <v>0</v>
      </c>
      <c r="O267" s="50"/>
      <c r="P267" s="50"/>
      <c r="Q267" s="50"/>
      <c r="R267" s="53">
        <f t="shared" si="794"/>
        <v>0</v>
      </c>
      <c r="S267" s="59">
        <f t="shared" si="667"/>
        <v>0</v>
      </c>
    </row>
    <row r="268" spans="1:19" s="6" customFormat="1" ht="15.65" customHeight="1" x14ac:dyDescent="0.3">
      <c r="A268" s="309"/>
      <c r="B268" s="25" t="s">
        <v>58</v>
      </c>
      <c r="C268" s="50"/>
      <c r="D268" s="50"/>
      <c r="E268" s="50"/>
      <c r="F268" s="53">
        <f t="shared" si="788"/>
        <v>0</v>
      </c>
      <c r="G268" s="50"/>
      <c r="H268" s="50"/>
      <c r="I268" s="50"/>
      <c r="J268" s="53">
        <f t="shared" si="790"/>
        <v>0</v>
      </c>
      <c r="K268" s="50"/>
      <c r="L268" s="50"/>
      <c r="M268" s="50"/>
      <c r="N268" s="53">
        <f t="shared" si="792"/>
        <v>0</v>
      </c>
      <c r="O268" s="50"/>
      <c r="P268" s="50"/>
      <c r="Q268" s="50"/>
      <c r="R268" s="53">
        <f t="shared" si="794"/>
        <v>0</v>
      </c>
      <c r="S268" s="59">
        <f t="shared" si="667"/>
        <v>0</v>
      </c>
    </row>
    <row r="269" spans="1:19" s="6" customFormat="1" ht="15.65" customHeight="1" x14ac:dyDescent="0.3">
      <c r="A269" s="309"/>
      <c r="B269" s="25" t="s">
        <v>62</v>
      </c>
      <c r="C269" s="50"/>
      <c r="D269" s="50"/>
      <c r="E269" s="50"/>
      <c r="F269" s="53">
        <f t="shared" si="788"/>
        <v>0</v>
      </c>
      <c r="G269" s="50"/>
      <c r="H269" s="50"/>
      <c r="I269" s="50"/>
      <c r="J269" s="53">
        <f t="shared" si="790"/>
        <v>0</v>
      </c>
      <c r="K269" s="50"/>
      <c r="L269" s="50"/>
      <c r="M269" s="50"/>
      <c r="N269" s="53">
        <f t="shared" si="792"/>
        <v>0</v>
      </c>
      <c r="O269" s="50"/>
      <c r="P269" s="50"/>
      <c r="Q269" s="50"/>
      <c r="R269" s="53">
        <f t="shared" si="794"/>
        <v>0</v>
      </c>
      <c r="S269" s="59">
        <f t="shared" si="667"/>
        <v>0</v>
      </c>
    </row>
    <row r="270" spans="1:19" s="6" customFormat="1" ht="15.65" customHeight="1" x14ac:dyDescent="0.3">
      <c r="A270" s="309"/>
      <c r="B270" s="23" t="s">
        <v>148</v>
      </c>
      <c r="C270" s="51"/>
      <c r="D270" s="51"/>
      <c r="E270" s="51"/>
      <c r="F270" s="54">
        <f t="shared" si="788"/>
        <v>0</v>
      </c>
      <c r="G270" s="51"/>
      <c r="H270" s="51"/>
      <c r="I270" s="51"/>
      <c r="J270" s="54">
        <f t="shared" si="790"/>
        <v>0</v>
      </c>
      <c r="K270" s="51"/>
      <c r="L270" s="51"/>
      <c r="M270" s="51"/>
      <c r="N270" s="54">
        <f t="shared" si="792"/>
        <v>0</v>
      </c>
      <c r="O270" s="51"/>
      <c r="P270" s="51"/>
      <c r="Q270" s="51"/>
      <c r="R270" s="54">
        <f t="shared" si="794"/>
        <v>0</v>
      </c>
      <c r="S270" s="83">
        <f t="shared" si="667"/>
        <v>0</v>
      </c>
    </row>
    <row r="271" spans="1:19" s="6" customFormat="1" ht="15.65" customHeight="1" x14ac:dyDescent="0.3">
      <c r="A271" s="309"/>
      <c r="B271" s="13" t="s">
        <v>43</v>
      </c>
      <c r="C271" s="60">
        <f t="shared" ref="C271:E271" si="808">C260+C266</f>
        <v>0</v>
      </c>
      <c r="D271" s="60">
        <f t="shared" si="808"/>
        <v>0</v>
      </c>
      <c r="E271" s="61">
        <f t="shared" si="808"/>
        <v>0</v>
      </c>
      <c r="F271" s="60">
        <f t="shared" si="788"/>
        <v>0</v>
      </c>
      <c r="G271" s="60">
        <f t="shared" ref="G271:I271" si="809">G260+G266</f>
        <v>0</v>
      </c>
      <c r="H271" s="60">
        <f t="shared" si="809"/>
        <v>0</v>
      </c>
      <c r="I271" s="61">
        <f t="shared" si="809"/>
        <v>0</v>
      </c>
      <c r="J271" s="60">
        <f t="shared" si="790"/>
        <v>0</v>
      </c>
      <c r="K271" s="60">
        <f t="shared" ref="K271:M271" si="810">K260+K266</f>
        <v>0</v>
      </c>
      <c r="L271" s="60">
        <f t="shared" si="810"/>
        <v>0</v>
      </c>
      <c r="M271" s="61">
        <f t="shared" si="810"/>
        <v>0</v>
      </c>
      <c r="N271" s="60">
        <f t="shared" si="792"/>
        <v>0</v>
      </c>
      <c r="O271" s="60">
        <f t="shared" ref="O271:Q271" si="811">O260+O266</f>
        <v>0</v>
      </c>
      <c r="P271" s="60">
        <f t="shared" si="811"/>
        <v>0</v>
      </c>
      <c r="Q271" s="61">
        <f t="shared" si="811"/>
        <v>0</v>
      </c>
      <c r="R271" s="60">
        <f t="shared" si="794"/>
        <v>0</v>
      </c>
      <c r="S271" s="62">
        <f t="shared" si="667"/>
        <v>0</v>
      </c>
    </row>
    <row r="272" spans="1:19" s="6" customFormat="1" ht="15.65" customHeight="1" x14ac:dyDescent="0.3">
      <c r="A272" s="309"/>
      <c r="B272" s="13" t="s">
        <v>44</v>
      </c>
      <c r="C272" s="63">
        <f t="shared" ref="C272:E272" si="812">C261</f>
        <v>0</v>
      </c>
      <c r="D272" s="63">
        <f t="shared" si="812"/>
        <v>0</v>
      </c>
      <c r="E272" s="64">
        <f t="shared" si="812"/>
        <v>0</v>
      </c>
      <c r="F272" s="63">
        <f t="shared" si="788"/>
        <v>0</v>
      </c>
      <c r="G272" s="63">
        <f t="shared" ref="G272:I272" si="813">G261</f>
        <v>0</v>
      </c>
      <c r="H272" s="63">
        <f t="shared" si="813"/>
        <v>0</v>
      </c>
      <c r="I272" s="64">
        <f t="shared" si="813"/>
        <v>0</v>
      </c>
      <c r="J272" s="63">
        <f t="shared" si="790"/>
        <v>0</v>
      </c>
      <c r="K272" s="63">
        <f t="shared" ref="K272:M272" si="814">K261</f>
        <v>0</v>
      </c>
      <c r="L272" s="63">
        <f t="shared" si="814"/>
        <v>0</v>
      </c>
      <c r="M272" s="64">
        <f t="shared" si="814"/>
        <v>0</v>
      </c>
      <c r="N272" s="63">
        <f t="shared" si="792"/>
        <v>0</v>
      </c>
      <c r="O272" s="63">
        <f t="shared" ref="O272:Q272" si="815">O261</f>
        <v>0</v>
      </c>
      <c r="P272" s="63">
        <f t="shared" si="815"/>
        <v>0</v>
      </c>
      <c r="Q272" s="64">
        <f t="shared" si="815"/>
        <v>0</v>
      </c>
      <c r="R272" s="63">
        <f t="shared" si="794"/>
        <v>0</v>
      </c>
      <c r="S272" s="65">
        <f t="shared" si="667"/>
        <v>0</v>
      </c>
    </row>
    <row r="273" spans="1:19" s="6" customFormat="1" ht="15.65" customHeight="1" x14ac:dyDescent="0.3">
      <c r="A273" s="309"/>
      <c r="B273" s="13" t="s">
        <v>45</v>
      </c>
      <c r="C273" s="63">
        <f t="shared" ref="C273:E273" si="816">C262+C268</f>
        <v>0</v>
      </c>
      <c r="D273" s="63">
        <f t="shared" si="816"/>
        <v>0</v>
      </c>
      <c r="E273" s="64">
        <f t="shared" si="816"/>
        <v>0</v>
      </c>
      <c r="F273" s="63">
        <f t="shared" si="788"/>
        <v>0</v>
      </c>
      <c r="G273" s="63">
        <f t="shared" ref="G273:I273" si="817">G262+G268</f>
        <v>0</v>
      </c>
      <c r="H273" s="63">
        <f t="shared" si="817"/>
        <v>0</v>
      </c>
      <c r="I273" s="64">
        <f t="shared" si="817"/>
        <v>0</v>
      </c>
      <c r="J273" s="63">
        <f t="shared" si="790"/>
        <v>0</v>
      </c>
      <c r="K273" s="63">
        <f t="shared" ref="K273:M273" si="818">K262+K268</f>
        <v>0</v>
      </c>
      <c r="L273" s="63">
        <f t="shared" si="818"/>
        <v>0</v>
      </c>
      <c r="M273" s="64">
        <f t="shared" si="818"/>
        <v>0</v>
      </c>
      <c r="N273" s="63">
        <f t="shared" si="792"/>
        <v>0</v>
      </c>
      <c r="O273" s="63">
        <f t="shared" ref="O273:Q273" si="819">O262+O268</f>
        <v>0</v>
      </c>
      <c r="P273" s="63">
        <f t="shared" si="819"/>
        <v>0</v>
      </c>
      <c r="Q273" s="64">
        <f t="shared" si="819"/>
        <v>0</v>
      </c>
      <c r="R273" s="63">
        <f t="shared" si="794"/>
        <v>0</v>
      </c>
      <c r="S273" s="65">
        <f t="shared" si="667"/>
        <v>0</v>
      </c>
    </row>
    <row r="274" spans="1:19" s="6" customFormat="1" ht="15.65" customHeight="1" x14ac:dyDescent="0.3">
      <c r="A274" s="309"/>
      <c r="B274" s="13" t="s">
        <v>63</v>
      </c>
      <c r="C274" s="63">
        <f t="shared" ref="C274:E274" si="820">C263</f>
        <v>0</v>
      </c>
      <c r="D274" s="63">
        <f t="shared" si="820"/>
        <v>0</v>
      </c>
      <c r="E274" s="64">
        <f t="shared" si="820"/>
        <v>0</v>
      </c>
      <c r="F274" s="63">
        <f t="shared" si="788"/>
        <v>0</v>
      </c>
      <c r="G274" s="63">
        <f t="shared" ref="G274:I274" si="821">G263</f>
        <v>0</v>
      </c>
      <c r="H274" s="63">
        <f t="shared" si="821"/>
        <v>0</v>
      </c>
      <c r="I274" s="64">
        <f t="shared" si="821"/>
        <v>0</v>
      </c>
      <c r="J274" s="63">
        <f t="shared" si="790"/>
        <v>0</v>
      </c>
      <c r="K274" s="63">
        <f t="shared" ref="K274:M274" si="822">K263</f>
        <v>0</v>
      </c>
      <c r="L274" s="63">
        <f t="shared" si="822"/>
        <v>0</v>
      </c>
      <c r="M274" s="64">
        <f t="shared" si="822"/>
        <v>0</v>
      </c>
      <c r="N274" s="63">
        <f t="shared" si="792"/>
        <v>0</v>
      </c>
      <c r="O274" s="63">
        <f t="shared" ref="O274:Q274" si="823">O263</f>
        <v>0</v>
      </c>
      <c r="P274" s="63">
        <f t="shared" si="823"/>
        <v>0</v>
      </c>
      <c r="Q274" s="64">
        <f t="shared" si="823"/>
        <v>0</v>
      </c>
      <c r="R274" s="63">
        <f t="shared" si="794"/>
        <v>0</v>
      </c>
      <c r="S274" s="65">
        <f t="shared" si="667"/>
        <v>0</v>
      </c>
    </row>
    <row r="275" spans="1:19" s="6" customFormat="1" ht="15.65" customHeight="1" x14ac:dyDescent="0.3">
      <c r="A275" s="309"/>
      <c r="B275" s="13" t="s">
        <v>64</v>
      </c>
      <c r="C275" s="63">
        <f t="shared" ref="C275:E275" si="824">C269</f>
        <v>0</v>
      </c>
      <c r="D275" s="63">
        <f t="shared" si="824"/>
        <v>0</v>
      </c>
      <c r="E275" s="64">
        <f t="shared" si="824"/>
        <v>0</v>
      </c>
      <c r="F275" s="63">
        <f t="shared" si="788"/>
        <v>0</v>
      </c>
      <c r="G275" s="63">
        <f t="shared" ref="G275:I275" si="825">G269</f>
        <v>0</v>
      </c>
      <c r="H275" s="63">
        <f t="shared" si="825"/>
        <v>0</v>
      </c>
      <c r="I275" s="64">
        <f t="shared" si="825"/>
        <v>0</v>
      </c>
      <c r="J275" s="63">
        <f t="shared" si="790"/>
        <v>0</v>
      </c>
      <c r="K275" s="63">
        <f t="shared" ref="K275:M275" si="826">K269</f>
        <v>0</v>
      </c>
      <c r="L275" s="63">
        <f t="shared" si="826"/>
        <v>0</v>
      </c>
      <c r="M275" s="64">
        <f t="shared" si="826"/>
        <v>0</v>
      </c>
      <c r="N275" s="63">
        <f t="shared" si="792"/>
        <v>0</v>
      </c>
      <c r="O275" s="63">
        <f t="shared" ref="O275:Q275" si="827">O269</f>
        <v>0</v>
      </c>
      <c r="P275" s="63">
        <f t="shared" si="827"/>
        <v>0</v>
      </c>
      <c r="Q275" s="64">
        <f t="shared" si="827"/>
        <v>0</v>
      </c>
      <c r="R275" s="63">
        <f t="shared" si="794"/>
        <v>0</v>
      </c>
      <c r="S275" s="65">
        <f t="shared" si="667"/>
        <v>0</v>
      </c>
    </row>
    <row r="276" spans="1:19" s="6" customFormat="1" ht="15.65" customHeight="1" x14ac:dyDescent="0.3">
      <c r="A276" s="309"/>
      <c r="B276" s="13" t="s">
        <v>65</v>
      </c>
      <c r="C276" s="63">
        <f t="shared" ref="C276:E276" si="828">C267</f>
        <v>0</v>
      </c>
      <c r="D276" s="63">
        <f t="shared" si="828"/>
        <v>0</v>
      </c>
      <c r="E276" s="64">
        <f t="shared" si="828"/>
        <v>0</v>
      </c>
      <c r="F276" s="63">
        <f t="shared" si="788"/>
        <v>0</v>
      </c>
      <c r="G276" s="63">
        <f t="shared" ref="G276:I276" si="829">G267</f>
        <v>0</v>
      </c>
      <c r="H276" s="63">
        <f t="shared" si="829"/>
        <v>0</v>
      </c>
      <c r="I276" s="64">
        <f t="shared" si="829"/>
        <v>0</v>
      </c>
      <c r="J276" s="63">
        <f t="shared" si="790"/>
        <v>0</v>
      </c>
      <c r="K276" s="63">
        <f t="shared" ref="K276:M276" si="830">K267</f>
        <v>0</v>
      </c>
      <c r="L276" s="63">
        <f t="shared" si="830"/>
        <v>0</v>
      </c>
      <c r="M276" s="64">
        <f t="shared" si="830"/>
        <v>0</v>
      </c>
      <c r="N276" s="63">
        <f t="shared" si="792"/>
        <v>0</v>
      </c>
      <c r="O276" s="63">
        <f t="shared" ref="O276:Q276" si="831">O267</f>
        <v>0</v>
      </c>
      <c r="P276" s="63">
        <f t="shared" si="831"/>
        <v>0</v>
      </c>
      <c r="Q276" s="64">
        <f t="shared" si="831"/>
        <v>0</v>
      </c>
      <c r="R276" s="63">
        <f t="shared" si="794"/>
        <v>0</v>
      </c>
      <c r="S276" s="65">
        <f t="shared" si="667"/>
        <v>0</v>
      </c>
    </row>
    <row r="277" spans="1:19" s="6" customFormat="1" ht="15.65" customHeight="1" x14ac:dyDescent="0.3">
      <c r="A277" s="309"/>
      <c r="B277" s="30" t="s">
        <v>149</v>
      </c>
      <c r="C277" s="31">
        <f t="shared" ref="C277:E277" si="832">C264+C270</f>
        <v>0</v>
      </c>
      <c r="D277" s="31">
        <f t="shared" si="832"/>
        <v>0</v>
      </c>
      <c r="E277" s="32">
        <f t="shared" si="832"/>
        <v>0</v>
      </c>
      <c r="F277" s="32">
        <f t="shared" si="788"/>
        <v>0</v>
      </c>
      <c r="G277" s="31">
        <f t="shared" ref="G277:I277" si="833">G264+G270</f>
        <v>0</v>
      </c>
      <c r="H277" s="31">
        <f t="shared" si="833"/>
        <v>0</v>
      </c>
      <c r="I277" s="32">
        <f t="shared" si="833"/>
        <v>0</v>
      </c>
      <c r="J277" s="32">
        <f t="shared" si="790"/>
        <v>0</v>
      </c>
      <c r="K277" s="31">
        <f t="shared" ref="K277:M277" si="834">K264+K270</f>
        <v>0</v>
      </c>
      <c r="L277" s="31">
        <f t="shared" si="834"/>
        <v>0</v>
      </c>
      <c r="M277" s="32">
        <f t="shared" si="834"/>
        <v>0</v>
      </c>
      <c r="N277" s="32">
        <f t="shared" si="792"/>
        <v>0</v>
      </c>
      <c r="O277" s="31">
        <f t="shared" ref="O277:Q277" si="835">O264+O270</f>
        <v>0</v>
      </c>
      <c r="P277" s="31">
        <f t="shared" si="835"/>
        <v>0</v>
      </c>
      <c r="Q277" s="32">
        <f t="shared" si="835"/>
        <v>0</v>
      </c>
      <c r="R277" s="32">
        <f t="shared" si="794"/>
        <v>0</v>
      </c>
      <c r="S277" s="33">
        <f t="shared" si="667"/>
        <v>0</v>
      </c>
    </row>
    <row r="278" spans="1:19" s="6" customFormat="1" ht="15.65" customHeight="1" x14ac:dyDescent="0.3">
      <c r="A278" s="309"/>
      <c r="B278" s="34" t="s">
        <v>66</v>
      </c>
      <c r="C278" s="35">
        <f t="shared" ref="C278:E278" si="836">IF(C$7=0,0,C258/C$7*1000)</f>
        <v>0</v>
      </c>
      <c r="D278" s="35">
        <f t="shared" si="836"/>
        <v>0</v>
      </c>
      <c r="E278" s="35">
        <f t="shared" si="836"/>
        <v>0</v>
      </c>
      <c r="F278" s="36">
        <f t="shared" ref="F278" si="837">IF(SUM(C$7:E$7)=0,0,F258/SUM(C$7:E$7)*1000)</f>
        <v>0</v>
      </c>
      <c r="G278" s="35">
        <f t="shared" ref="G278:I278" si="838">IF(G$7=0,0,G258/G$7*1000)</f>
        <v>0</v>
      </c>
      <c r="H278" s="35">
        <f t="shared" si="838"/>
        <v>0</v>
      </c>
      <c r="I278" s="35">
        <f t="shared" si="838"/>
        <v>0</v>
      </c>
      <c r="J278" s="36">
        <f t="shared" ref="J278" si="839">IF(SUM(G$7:I$7)=0,0,J258/SUM(G$7:I$7)*1000)</f>
        <v>0</v>
      </c>
      <c r="K278" s="35">
        <f t="shared" ref="K278:M278" si="840">IF(K$7=0,0,K258/K$7*1000)</f>
        <v>0</v>
      </c>
      <c r="L278" s="35">
        <f t="shared" si="840"/>
        <v>0</v>
      </c>
      <c r="M278" s="35">
        <f t="shared" si="840"/>
        <v>0</v>
      </c>
      <c r="N278" s="36">
        <f t="shared" ref="N278" si="841">IF(SUM(K$7:M$7)=0,0,N258/SUM(K$7:M$7)*1000)</f>
        <v>0</v>
      </c>
      <c r="O278" s="35">
        <f t="shared" ref="O278:Q278" si="842">IF(O$7=0,0,O258/O$7*1000)</f>
        <v>0</v>
      </c>
      <c r="P278" s="35">
        <f t="shared" si="842"/>
        <v>0</v>
      </c>
      <c r="Q278" s="35">
        <f t="shared" si="842"/>
        <v>0</v>
      </c>
      <c r="R278" s="36">
        <f t="shared" ref="R278" si="843">IF(SUM(O$7:Q$7)=0,0,R258/SUM(O$7:Q$7)*1000)</f>
        <v>0</v>
      </c>
      <c r="S278" s="36">
        <f t="shared" ref="S278" si="844">IF(SUMIF($C$4:$R$4,1,$C$7:$R$7)=0,0,S258/SUMIF($C$4:$R$4,1,$C$7:$R$7)*1000)</f>
        <v>0</v>
      </c>
    </row>
    <row r="279" spans="1:19" s="6" customFormat="1" ht="15.65" customHeight="1" x14ac:dyDescent="0.3">
      <c r="A279" s="309"/>
      <c r="B279" s="34" t="s">
        <v>67</v>
      </c>
      <c r="C279" s="37">
        <f t="shared" ref="C279:S279" si="845">IF(C258=0,0,C271/C258)</f>
        <v>0</v>
      </c>
      <c r="D279" s="37">
        <f t="shared" si="845"/>
        <v>0</v>
      </c>
      <c r="E279" s="37">
        <f t="shared" si="845"/>
        <v>0</v>
      </c>
      <c r="F279" s="37">
        <f t="shared" si="845"/>
        <v>0</v>
      </c>
      <c r="G279" s="37">
        <f t="shared" si="845"/>
        <v>0</v>
      </c>
      <c r="H279" s="37">
        <f t="shared" si="845"/>
        <v>0</v>
      </c>
      <c r="I279" s="37">
        <f t="shared" si="845"/>
        <v>0</v>
      </c>
      <c r="J279" s="37">
        <f t="shared" si="845"/>
        <v>0</v>
      </c>
      <c r="K279" s="37">
        <f t="shared" si="845"/>
        <v>0</v>
      </c>
      <c r="L279" s="37">
        <f t="shared" si="845"/>
        <v>0</v>
      </c>
      <c r="M279" s="37">
        <f t="shared" si="845"/>
        <v>0</v>
      </c>
      <c r="N279" s="37">
        <f t="shared" si="845"/>
        <v>0</v>
      </c>
      <c r="O279" s="37">
        <f t="shared" si="845"/>
        <v>0</v>
      </c>
      <c r="P279" s="37">
        <f t="shared" si="845"/>
        <v>0</v>
      </c>
      <c r="Q279" s="37">
        <f t="shared" si="845"/>
        <v>0</v>
      </c>
      <c r="R279" s="37">
        <f t="shared" si="845"/>
        <v>0</v>
      </c>
      <c r="S279" s="37">
        <f t="shared" si="845"/>
        <v>0</v>
      </c>
    </row>
    <row r="280" spans="1:19" s="6" customFormat="1" ht="15.65" customHeight="1" x14ac:dyDescent="0.3">
      <c r="A280" s="309"/>
      <c r="B280" s="34" t="s">
        <v>68</v>
      </c>
      <c r="C280" s="36">
        <f t="shared" ref="C280:E280" si="846">IF(C$7=0,0,C271/C$7*1000)</f>
        <v>0</v>
      </c>
      <c r="D280" s="36">
        <f t="shared" si="846"/>
        <v>0</v>
      </c>
      <c r="E280" s="36">
        <f t="shared" si="846"/>
        <v>0</v>
      </c>
      <c r="F280" s="36">
        <f t="shared" ref="F280" si="847">IF(SUM(C$7:E$7)=0,0,F271/SUM(C$7:E$7)*1000)</f>
        <v>0</v>
      </c>
      <c r="G280" s="36">
        <f t="shared" ref="G280:I280" si="848">IF(G$7=0,0,G271/G$7*1000)</f>
        <v>0</v>
      </c>
      <c r="H280" s="36">
        <f t="shared" si="848"/>
        <v>0</v>
      </c>
      <c r="I280" s="36">
        <f t="shared" si="848"/>
        <v>0</v>
      </c>
      <c r="J280" s="36">
        <f t="shared" ref="J280" si="849">IF(SUM(G$7:I$7)=0,0,J271/SUM(G$7:I$7)*1000)</f>
        <v>0</v>
      </c>
      <c r="K280" s="36">
        <f t="shared" ref="K280:M280" si="850">IF(K$7=0,0,K271/K$7*1000)</f>
        <v>0</v>
      </c>
      <c r="L280" s="36">
        <f t="shared" si="850"/>
        <v>0</v>
      </c>
      <c r="M280" s="36">
        <f t="shared" si="850"/>
        <v>0</v>
      </c>
      <c r="N280" s="36">
        <f t="shared" ref="N280" si="851">IF(SUM(K$7:M$7)=0,0,N271/SUM(K$7:M$7)*1000)</f>
        <v>0</v>
      </c>
      <c r="O280" s="36">
        <f t="shared" ref="O280:Q280" si="852">IF(O$7=0,0,O271/O$7*1000)</f>
        <v>0</v>
      </c>
      <c r="P280" s="36">
        <f t="shared" si="852"/>
        <v>0</v>
      </c>
      <c r="Q280" s="36">
        <f t="shared" si="852"/>
        <v>0</v>
      </c>
      <c r="R280" s="36">
        <f t="shared" ref="R280" si="853">IF(SUM(O$7:Q$7)=0,0,R271/SUM(O$7:Q$7)*1000)</f>
        <v>0</v>
      </c>
      <c r="S280" s="36">
        <f t="shared" ref="S280" si="854">IF(SUMIF($C$4:$R$4,1,$C$7:$R$7)=0,0,S271/SUMIF($C$4:$R$4,1,$C$7:$R$7)*1000)</f>
        <v>0</v>
      </c>
    </row>
    <row r="281" spans="1:19" s="6" customFormat="1" ht="15.65" customHeight="1" x14ac:dyDescent="0.3">
      <c r="A281" s="309"/>
      <c r="B281" s="34" t="s">
        <v>69</v>
      </c>
      <c r="C281" s="37">
        <f t="shared" ref="C281" si="855">IF(C258=0,0,SUM(C272:C276)/C258)</f>
        <v>0</v>
      </c>
      <c r="D281" s="37">
        <f t="shared" ref="D281:R281" si="856">IF(D258=0,0,SUM(D272:D276)/D258)</f>
        <v>0</v>
      </c>
      <c r="E281" s="37">
        <f t="shared" si="856"/>
        <v>0</v>
      </c>
      <c r="F281" s="37">
        <f t="shared" si="856"/>
        <v>0</v>
      </c>
      <c r="G281" s="37">
        <f t="shared" si="856"/>
        <v>0</v>
      </c>
      <c r="H281" s="37">
        <f t="shared" si="856"/>
        <v>0</v>
      </c>
      <c r="I281" s="37">
        <f t="shared" si="856"/>
        <v>0</v>
      </c>
      <c r="J281" s="37">
        <f t="shared" si="856"/>
        <v>0</v>
      </c>
      <c r="K281" s="37">
        <f t="shared" si="856"/>
        <v>0</v>
      </c>
      <c r="L281" s="37">
        <f t="shared" si="856"/>
        <v>0</v>
      </c>
      <c r="M281" s="37">
        <f t="shared" si="856"/>
        <v>0</v>
      </c>
      <c r="N281" s="37">
        <f t="shared" si="856"/>
        <v>0</v>
      </c>
      <c r="O281" s="37">
        <f t="shared" si="856"/>
        <v>0</v>
      </c>
      <c r="P281" s="37">
        <f t="shared" si="856"/>
        <v>0</v>
      </c>
      <c r="Q281" s="37">
        <f t="shared" si="856"/>
        <v>0</v>
      </c>
      <c r="R281" s="37">
        <f t="shared" si="856"/>
        <v>0</v>
      </c>
      <c r="S281" s="37">
        <f t="shared" si="776"/>
        <v>0</v>
      </c>
    </row>
    <row r="282" spans="1:19" s="6" customFormat="1" ht="15.65" customHeight="1" thickBot="1" x14ac:dyDescent="0.35">
      <c r="A282" s="310"/>
      <c r="B282" s="38" t="s">
        <v>70</v>
      </c>
      <c r="C282" s="39">
        <f t="shared" ref="C282" si="857">IF(C$7=0,0,SUM(C272:C276)/C$7*1000)</f>
        <v>0</v>
      </c>
      <c r="D282" s="39">
        <f t="shared" ref="D282:E282" si="858">IF(D$7=0,0,SUM(D272:D276)/D$7*1000)</f>
        <v>0</v>
      </c>
      <c r="E282" s="39">
        <f t="shared" si="858"/>
        <v>0</v>
      </c>
      <c r="F282" s="39">
        <f t="shared" ref="F282" si="859">IF(SUM(C$7:E$7)=0,0,SUM(F272:F276)/SUM(C$7:E$7)*1000)</f>
        <v>0</v>
      </c>
      <c r="G282" s="39">
        <f t="shared" ref="G282:I282" si="860">IF(G$7=0,0,SUM(G272:G276)/G$7*1000)</f>
        <v>0</v>
      </c>
      <c r="H282" s="39">
        <f t="shared" si="860"/>
        <v>0</v>
      </c>
      <c r="I282" s="39">
        <f t="shared" si="860"/>
        <v>0</v>
      </c>
      <c r="J282" s="39">
        <f t="shared" ref="J282" si="861">IF(SUM(G$7:I$7)=0,0,SUM(J272:J276)/SUM(G$7:I$7)*1000)</f>
        <v>0</v>
      </c>
      <c r="K282" s="39">
        <f t="shared" ref="K282:M282" si="862">IF(K$7=0,0,SUM(K272:K276)/K$7*1000)</f>
        <v>0</v>
      </c>
      <c r="L282" s="39">
        <f t="shared" si="862"/>
        <v>0</v>
      </c>
      <c r="M282" s="39">
        <f t="shared" si="862"/>
        <v>0</v>
      </c>
      <c r="N282" s="39">
        <f t="shared" ref="N282" si="863">IF(SUM(K$7:M$7)=0,0,SUM(N272:N276)/SUM(K$7:M$7)*1000)</f>
        <v>0</v>
      </c>
      <c r="O282" s="39">
        <f t="shared" ref="O282:Q282" si="864">IF(O$7=0,0,SUM(O272:O276)/O$7*1000)</f>
        <v>0</v>
      </c>
      <c r="P282" s="39">
        <f t="shared" si="864"/>
        <v>0</v>
      </c>
      <c r="Q282" s="39">
        <f t="shared" si="864"/>
        <v>0</v>
      </c>
      <c r="R282" s="39">
        <f t="shared" ref="R282" si="865">IF(SUM(O$7:Q$7)=0,0,SUM(R272:R276)/SUM(O$7:Q$7)*1000)</f>
        <v>0</v>
      </c>
      <c r="S282" s="39">
        <f t="shared" ref="S282" si="866">IF(SUMIF($C$4:$R$4,1,$C$7:$R$7)=0,0,SUM(S272:S276)/SUMIF($C$4:$R$4,1,$C$7:$R$7)*1000)</f>
        <v>0</v>
      </c>
    </row>
    <row r="283" spans="1:19" s="6" customFormat="1" ht="15.65" customHeight="1" x14ac:dyDescent="0.3">
      <c r="A283" s="311" t="s">
        <v>75</v>
      </c>
      <c r="B283" s="17" t="s">
        <v>54</v>
      </c>
      <c r="C283" s="54">
        <f t="shared" ref="C283:E283" si="867">C284+C290</f>
        <v>0</v>
      </c>
      <c r="D283" s="54">
        <f t="shared" si="867"/>
        <v>0</v>
      </c>
      <c r="E283" s="54">
        <f t="shared" si="867"/>
        <v>0</v>
      </c>
      <c r="F283" s="54">
        <f t="shared" ref="F283:F302" si="868">SUM(C283:E283)</f>
        <v>0</v>
      </c>
      <c r="G283" s="54">
        <f t="shared" ref="G283:I283" si="869">G284+G290</f>
        <v>0</v>
      </c>
      <c r="H283" s="54">
        <f t="shared" si="869"/>
        <v>0</v>
      </c>
      <c r="I283" s="54">
        <f t="shared" si="869"/>
        <v>0</v>
      </c>
      <c r="J283" s="54">
        <f t="shared" ref="J283:J302" si="870">SUM(G283:I283)</f>
        <v>0</v>
      </c>
      <c r="K283" s="54">
        <f t="shared" ref="K283:M283" si="871">K284+K290</f>
        <v>0</v>
      </c>
      <c r="L283" s="54">
        <f t="shared" si="871"/>
        <v>0</v>
      </c>
      <c r="M283" s="54">
        <f t="shared" si="871"/>
        <v>0</v>
      </c>
      <c r="N283" s="54">
        <f t="shared" ref="N283:N302" si="872">SUM(K283:M283)</f>
        <v>0</v>
      </c>
      <c r="O283" s="54">
        <f t="shared" ref="O283:Q283" si="873">O284+O290</f>
        <v>0</v>
      </c>
      <c r="P283" s="54">
        <f t="shared" si="873"/>
        <v>0</v>
      </c>
      <c r="Q283" s="54">
        <f t="shared" si="873"/>
        <v>0</v>
      </c>
      <c r="R283" s="54">
        <f t="shared" ref="R283:R302" si="874">SUM(O283:Q283)</f>
        <v>0</v>
      </c>
      <c r="S283" s="56">
        <f t="shared" ref="S283" si="875">SUMIF($C$4:$R$4,1,$C283:$R283)</f>
        <v>0</v>
      </c>
    </row>
    <row r="284" spans="1:19" s="6" customFormat="1" ht="15.65" customHeight="1" x14ac:dyDescent="0.3">
      <c r="A284" s="309"/>
      <c r="B284" s="19" t="s">
        <v>55</v>
      </c>
      <c r="C284" s="55">
        <f t="shared" ref="C284:E284" si="876">SUM(C285:C289)</f>
        <v>0</v>
      </c>
      <c r="D284" s="55">
        <f t="shared" si="876"/>
        <v>0</v>
      </c>
      <c r="E284" s="55">
        <f t="shared" si="876"/>
        <v>0</v>
      </c>
      <c r="F284" s="53">
        <f t="shared" si="868"/>
        <v>0</v>
      </c>
      <c r="G284" s="55">
        <f t="shared" ref="G284:I284" si="877">SUM(G285:G289)</f>
        <v>0</v>
      </c>
      <c r="H284" s="55">
        <f t="shared" si="877"/>
        <v>0</v>
      </c>
      <c r="I284" s="55">
        <f t="shared" si="877"/>
        <v>0</v>
      </c>
      <c r="J284" s="53">
        <f t="shared" si="870"/>
        <v>0</v>
      </c>
      <c r="K284" s="55">
        <f t="shared" ref="K284:M284" si="878">SUM(K285:K289)</f>
        <v>0</v>
      </c>
      <c r="L284" s="55">
        <f t="shared" si="878"/>
        <v>0</v>
      </c>
      <c r="M284" s="55">
        <f t="shared" si="878"/>
        <v>0</v>
      </c>
      <c r="N284" s="53">
        <f t="shared" si="872"/>
        <v>0</v>
      </c>
      <c r="O284" s="55">
        <f t="shared" ref="O284:Q284" si="879">SUM(O285:O289)</f>
        <v>0</v>
      </c>
      <c r="P284" s="55">
        <f t="shared" si="879"/>
        <v>0</v>
      </c>
      <c r="Q284" s="55">
        <f t="shared" si="879"/>
        <v>0</v>
      </c>
      <c r="R284" s="53">
        <f t="shared" si="874"/>
        <v>0</v>
      </c>
      <c r="S284" s="57">
        <f t="shared" si="667"/>
        <v>0</v>
      </c>
    </row>
    <row r="285" spans="1:19" s="6" customFormat="1" ht="15.65" customHeight="1" x14ac:dyDescent="0.3">
      <c r="A285" s="309"/>
      <c r="B285" s="21" t="s">
        <v>56</v>
      </c>
      <c r="C285" s="49"/>
      <c r="D285" s="49"/>
      <c r="E285" s="49"/>
      <c r="F285" s="52">
        <f t="shared" si="868"/>
        <v>0</v>
      </c>
      <c r="G285" s="49"/>
      <c r="H285" s="49"/>
      <c r="I285" s="49"/>
      <c r="J285" s="52">
        <f t="shared" si="870"/>
        <v>0</v>
      </c>
      <c r="K285" s="49"/>
      <c r="L285" s="49"/>
      <c r="M285" s="49"/>
      <c r="N285" s="52">
        <f t="shared" si="872"/>
        <v>0</v>
      </c>
      <c r="O285" s="49"/>
      <c r="P285" s="49"/>
      <c r="Q285" s="49"/>
      <c r="R285" s="52">
        <f t="shared" si="874"/>
        <v>0</v>
      </c>
      <c r="S285" s="58">
        <f t="shared" si="667"/>
        <v>0</v>
      </c>
    </row>
    <row r="286" spans="1:19" s="6" customFormat="1" ht="15.65" customHeight="1" x14ac:dyDescent="0.3">
      <c r="A286" s="309"/>
      <c r="B286" s="22" t="s">
        <v>57</v>
      </c>
      <c r="C286" s="50"/>
      <c r="D286" s="50"/>
      <c r="E286" s="50"/>
      <c r="F286" s="53">
        <f t="shared" si="868"/>
        <v>0</v>
      </c>
      <c r="G286" s="50"/>
      <c r="H286" s="50"/>
      <c r="I286" s="50"/>
      <c r="J286" s="53">
        <f t="shared" si="870"/>
        <v>0</v>
      </c>
      <c r="K286" s="50"/>
      <c r="L286" s="50"/>
      <c r="M286" s="50"/>
      <c r="N286" s="53">
        <f t="shared" si="872"/>
        <v>0</v>
      </c>
      <c r="O286" s="50"/>
      <c r="P286" s="50"/>
      <c r="Q286" s="50"/>
      <c r="R286" s="53">
        <f t="shared" si="874"/>
        <v>0</v>
      </c>
      <c r="S286" s="59">
        <f t="shared" si="667"/>
        <v>0</v>
      </c>
    </row>
    <row r="287" spans="1:19" s="6" customFormat="1" ht="15.65" customHeight="1" x14ac:dyDescent="0.3">
      <c r="A287" s="309"/>
      <c r="B287" s="22" t="s">
        <v>58</v>
      </c>
      <c r="C287" s="50"/>
      <c r="D287" s="50"/>
      <c r="E287" s="50"/>
      <c r="F287" s="53">
        <f t="shared" si="868"/>
        <v>0</v>
      </c>
      <c r="G287" s="50"/>
      <c r="H287" s="50"/>
      <c r="I287" s="50"/>
      <c r="J287" s="53">
        <f t="shared" si="870"/>
        <v>0</v>
      </c>
      <c r="K287" s="50"/>
      <c r="L287" s="50"/>
      <c r="M287" s="50"/>
      <c r="N287" s="53">
        <f t="shared" si="872"/>
        <v>0</v>
      </c>
      <c r="O287" s="50"/>
      <c r="P287" s="50"/>
      <c r="Q287" s="50"/>
      <c r="R287" s="53">
        <f t="shared" si="874"/>
        <v>0</v>
      </c>
      <c r="S287" s="59">
        <f t="shared" si="667"/>
        <v>0</v>
      </c>
    </row>
    <row r="288" spans="1:19" s="6" customFormat="1" ht="15.65" customHeight="1" x14ac:dyDescent="0.3">
      <c r="A288" s="309"/>
      <c r="B288" s="22" t="s">
        <v>59</v>
      </c>
      <c r="C288" s="50"/>
      <c r="D288" s="50"/>
      <c r="E288" s="50"/>
      <c r="F288" s="53">
        <f t="shared" si="868"/>
        <v>0</v>
      </c>
      <c r="G288" s="50"/>
      <c r="H288" s="50"/>
      <c r="I288" s="50"/>
      <c r="J288" s="53">
        <f t="shared" si="870"/>
        <v>0</v>
      </c>
      <c r="K288" s="50"/>
      <c r="L288" s="50"/>
      <c r="M288" s="50"/>
      <c r="N288" s="53">
        <f t="shared" si="872"/>
        <v>0</v>
      </c>
      <c r="O288" s="50"/>
      <c r="P288" s="50"/>
      <c r="Q288" s="50"/>
      <c r="R288" s="53">
        <f t="shared" si="874"/>
        <v>0</v>
      </c>
      <c r="S288" s="59">
        <f t="shared" si="667"/>
        <v>0</v>
      </c>
    </row>
    <row r="289" spans="1:19" s="6" customFormat="1" ht="15.65" customHeight="1" x14ac:dyDescent="0.3">
      <c r="A289" s="309"/>
      <c r="B289" s="23" t="s">
        <v>148</v>
      </c>
      <c r="C289" s="51"/>
      <c r="D289" s="51"/>
      <c r="E289" s="51"/>
      <c r="F289" s="54">
        <f t="shared" si="868"/>
        <v>0</v>
      </c>
      <c r="G289" s="51"/>
      <c r="H289" s="51"/>
      <c r="I289" s="51"/>
      <c r="J289" s="54">
        <f t="shared" si="870"/>
        <v>0</v>
      </c>
      <c r="K289" s="51"/>
      <c r="L289" s="51"/>
      <c r="M289" s="51"/>
      <c r="N289" s="54">
        <f t="shared" si="872"/>
        <v>0</v>
      </c>
      <c r="O289" s="51"/>
      <c r="P289" s="51"/>
      <c r="Q289" s="51"/>
      <c r="R289" s="54">
        <f t="shared" si="874"/>
        <v>0</v>
      </c>
      <c r="S289" s="83">
        <f t="shared" ref="S289:S352" si="880">SUMIF($C$4:$R$4,1,$C289:$R289)</f>
        <v>0</v>
      </c>
    </row>
    <row r="290" spans="1:19" s="6" customFormat="1" ht="15.65" customHeight="1" x14ac:dyDescent="0.3">
      <c r="A290" s="309"/>
      <c r="B290" s="19" t="s">
        <v>60</v>
      </c>
      <c r="C290" s="55">
        <f t="shared" ref="C290" si="881">SUM(C291:C295)</f>
        <v>0</v>
      </c>
      <c r="D290" s="55">
        <f t="shared" ref="D290:E290" si="882">SUM(D291:D295)</f>
        <v>0</v>
      </c>
      <c r="E290" s="55">
        <f t="shared" si="882"/>
        <v>0</v>
      </c>
      <c r="F290" s="53">
        <f t="shared" si="868"/>
        <v>0</v>
      </c>
      <c r="G290" s="55">
        <f t="shared" ref="G290" si="883">SUM(G291:G295)</f>
        <v>0</v>
      </c>
      <c r="H290" s="55">
        <f t="shared" ref="H290:I290" si="884">SUM(H291:H295)</f>
        <v>0</v>
      </c>
      <c r="I290" s="55">
        <f t="shared" si="884"/>
        <v>0</v>
      </c>
      <c r="J290" s="53">
        <f t="shared" si="870"/>
        <v>0</v>
      </c>
      <c r="K290" s="55">
        <f t="shared" ref="K290" si="885">SUM(K291:K295)</f>
        <v>0</v>
      </c>
      <c r="L290" s="55">
        <f t="shared" ref="L290:M290" si="886">SUM(L291:L295)</f>
        <v>0</v>
      </c>
      <c r="M290" s="55">
        <f t="shared" si="886"/>
        <v>0</v>
      </c>
      <c r="N290" s="53">
        <f t="shared" si="872"/>
        <v>0</v>
      </c>
      <c r="O290" s="55">
        <f t="shared" ref="O290" si="887">SUM(O291:O295)</f>
        <v>0</v>
      </c>
      <c r="P290" s="55">
        <f t="shared" ref="P290:Q290" si="888">SUM(P291:P295)</f>
        <v>0</v>
      </c>
      <c r="Q290" s="55">
        <f t="shared" si="888"/>
        <v>0</v>
      </c>
      <c r="R290" s="53">
        <f t="shared" si="874"/>
        <v>0</v>
      </c>
      <c r="S290" s="57">
        <f t="shared" si="880"/>
        <v>0</v>
      </c>
    </row>
    <row r="291" spans="1:19" s="6" customFormat="1" ht="15.65" customHeight="1" x14ac:dyDescent="0.3">
      <c r="A291" s="309"/>
      <c r="B291" s="24" t="s">
        <v>56</v>
      </c>
      <c r="C291" s="49"/>
      <c r="D291" s="49"/>
      <c r="E291" s="49"/>
      <c r="F291" s="52">
        <f t="shared" si="868"/>
        <v>0</v>
      </c>
      <c r="G291" s="49"/>
      <c r="H291" s="49"/>
      <c r="I291" s="49"/>
      <c r="J291" s="52">
        <f t="shared" si="870"/>
        <v>0</v>
      </c>
      <c r="K291" s="49"/>
      <c r="L291" s="49"/>
      <c r="M291" s="49"/>
      <c r="N291" s="52">
        <f t="shared" si="872"/>
        <v>0</v>
      </c>
      <c r="O291" s="49"/>
      <c r="P291" s="49"/>
      <c r="Q291" s="49"/>
      <c r="R291" s="52">
        <f t="shared" si="874"/>
        <v>0</v>
      </c>
      <c r="S291" s="58">
        <f t="shared" si="880"/>
        <v>0</v>
      </c>
    </row>
    <row r="292" spans="1:19" s="6" customFormat="1" ht="15.65" customHeight="1" x14ac:dyDescent="0.3">
      <c r="A292" s="309"/>
      <c r="B292" s="25" t="s">
        <v>61</v>
      </c>
      <c r="C292" s="50"/>
      <c r="D292" s="50"/>
      <c r="E292" s="50"/>
      <c r="F292" s="53">
        <f t="shared" si="868"/>
        <v>0</v>
      </c>
      <c r="G292" s="50"/>
      <c r="H292" s="50"/>
      <c r="I292" s="50"/>
      <c r="J292" s="53">
        <f t="shared" si="870"/>
        <v>0</v>
      </c>
      <c r="K292" s="50"/>
      <c r="L292" s="50"/>
      <c r="M292" s="50"/>
      <c r="N292" s="53">
        <f t="shared" si="872"/>
        <v>0</v>
      </c>
      <c r="O292" s="50"/>
      <c r="P292" s="50"/>
      <c r="Q292" s="50"/>
      <c r="R292" s="53">
        <f t="shared" si="874"/>
        <v>0</v>
      </c>
      <c r="S292" s="59">
        <f t="shared" si="880"/>
        <v>0</v>
      </c>
    </row>
    <row r="293" spans="1:19" s="6" customFormat="1" ht="15.65" customHeight="1" x14ac:dyDescent="0.3">
      <c r="A293" s="309"/>
      <c r="B293" s="25" t="s">
        <v>58</v>
      </c>
      <c r="C293" s="50"/>
      <c r="D293" s="50"/>
      <c r="E293" s="50"/>
      <c r="F293" s="53">
        <f t="shared" si="868"/>
        <v>0</v>
      </c>
      <c r="G293" s="50"/>
      <c r="H293" s="50"/>
      <c r="I293" s="50"/>
      <c r="J293" s="53">
        <f t="shared" si="870"/>
        <v>0</v>
      </c>
      <c r="K293" s="50"/>
      <c r="L293" s="50"/>
      <c r="M293" s="50"/>
      <c r="N293" s="53">
        <f t="shared" si="872"/>
        <v>0</v>
      </c>
      <c r="O293" s="50"/>
      <c r="P293" s="50"/>
      <c r="Q293" s="50"/>
      <c r="R293" s="53">
        <f t="shared" si="874"/>
        <v>0</v>
      </c>
      <c r="S293" s="59">
        <f t="shared" si="880"/>
        <v>0</v>
      </c>
    </row>
    <row r="294" spans="1:19" s="6" customFormat="1" ht="15.65" customHeight="1" x14ac:dyDescent="0.3">
      <c r="A294" s="309"/>
      <c r="B294" s="25" t="s">
        <v>62</v>
      </c>
      <c r="C294" s="50"/>
      <c r="D294" s="50"/>
      <c r="E294" s="50"/>
      <c r="F294" s="53">
        <f t="shared" si="868"/>
        <v>0</v>
      </c>
      <c r="G294" s="50"/>
      <c r="H294" s="50"/>
      <c r="I294" s="50"/>
      <c r="J294" s="53">
        <f t="shared" si="870"/>
        <v>0</v>
      </c>
      <c r="K294" s="50"/>
      <c r="L294" s="50"/>
      <c r="M294" s="50"/>
      <c r="N294" s="53">
        <f t="shared" si="872"/>
        <v>0</v>
      </c>
      <c r="O294" s="50"/>
      <c r="P294" s="50"/>
      <c r="Q294" s="50"/>
      <c r="R294" s="53">
        <f t="shared" si="874"/>
        <v>0</v>
      </c>
      <c r="S294" s="59">
        <f t="shared" si="880"/>
        <v>0</v>
      </c>
    </row>
    <row r="295" spans="1:19" s="6" customFormat="1" ht="15.65" customHeight="1" x14ac:dyDescent="0.3">
      <c r="A295" s="309"/>
      <c r="B295" s="23" t="s">
        <v>148</v>
      </c>
      <c r="C295" s="51"/>
      <c r="D295" s="51"/>
      <c r="E295" s="51"/>
      <c r="F295" s="54">
        <f t="shared" si="868"/>
        <v>0</v>
      </c>
      <c r="G295" s="51"/>
      <c r="H295" s="51"/>
      <c r="I295" s="51"/>
      <c r="J295" s="54">
        <f t="shared" si="870"/>
        <v>0</v>
      </c>
      <c r="K295" s="51"/>
      <c r="L295" s="51"/>
      <c r="M295" s="51"/>
      <c r="N295" s="54">
        <f t="shared" si="872"/>
        <v>0</v>
      </c>
      <c r="O295" s="51"/>
      <c r="P295" s="51"/>
      <c r="Q295" s="51"/>
      <c r="R295" s="54">
        <f t="shared" si="874"/>
        <v>0</v>
      </c>
      <c r="S295" s="83">
        <f t="shared" si="880"/>
        <v>0</v>
      </c>
    </row>
    <row r="296" spans="1:19" s="6" customFormat="1" ht="15.65" customHeight="1" x14ac:dyDescent="0.3">
      <c r="A296" s="309"/>
      <c r="B296" s="13" t="s">
        <v>43</v>
      </c>
      <c r="C296" s="60">
        <f t="shared" ref="C296:E296" si="889">C285+C291</f>
        <v>0</v>
      </c>
      <c r="D296" s="60">
        <f t="shared" si="889"/>
        <v>0</v>
      </c>
      <c r="E296" s="61">
        <f t="shared" si="889"/>
        <v>0</v>
      </c>
      <c r="F296" s="60">
        <f t="shared" si="868"/>
        <v>0</v>
      </c>
      <c r="G296" s="60">
        <f t="shared" ref="G296:I296" si="890">G285+G291</f>
        <v>0</v>
      </c>
      <c r="H296" s="60">
        <f t="shared" si="890"/>
        <v>0</v>
      </c>
      <c r="I296" s="61">
        <f t="shared" si="890"/>
        <v>0</v>
      </c>
      <c r="J296" s="60">
        <f t="shared" si="870"/>
        <v>0</v>
      </c>
      <c r="K296" s="60">
        <f t="shared" ref="K296:M296" si="891">K285+K291</f>
        <v>0</v>
      </c>
      <c r="L296" s="60">
        <f t="shared" si="891"/>
        <v>0</v>
      </c>
      <c r="M296" s="61">
        <f t="shared" si="891"/>
        <v>0</v>
      </c>
      <c r="N296" s="60">
        <f t="shared" si="872"/>
        <v>0</v>
      </c>
      <c r="O296" s="60">
        <f t="shared" ref="O296:Q296" si="892">O285+O291</f>
        <v>0</v>
      </c>
      <c r="P296" s="60">
        <f t="shared" si="892"/>
        <v>0</v>
      </c>
      <c r="Q296" s="61">
        <f t="shared" si="892"/>
        <v>0</v>
      </c>
      <c r="R296" s="60">
        <f t="shared" si="874"/>
        <v>0</v>
      </c>
      <c r="S296" s="62">
        <f t="shared" si="880"/>
        <v>0</v>
      </c>
    </row>
    <row r="297" spans="1:19" s="6" customFormat="1" ht="15.65" customHeight="1" x14ac:dyDescent="0.3">
      <c r="A297" s="309"/>
      <c r="B297" s="13" t="s">
        <v>44</v>
      </c>
      <c r="C297" s="63">
        <f t="shared" ref="C297:E297" si="893">C286</f>
        <v>0</v>
      </c>
      <c r="D297" s="63">
        <f t="shared" si="893"/>
        <v>0</v>
      </c>
      <c r="E297" s="64">
        <f t="shared" si="893"/>
        <v>0</v>
      </c>
      <c r="F297" s="63">
        <f t="shared" si="868"/>
        <v>0</v>
      </c>
      <c r="G297" s="63">
        <f t="shared" ref="G297:I297" si="894">G286</f>
        <v>0</v>
      </c>
      <c r="H297" s="63">
        <f t="shared" si="894"/>
        <v>0</v>
      </c>
      <c r="I297" s="64">
        <f t="shared" si="894"/>
        <v>0</v>
      </c>
      <c r="J297" s="63">
        <f t="shared" si="870"/>
        <v>0</v>
      </c>
      <c r="K297" s="63">
        <f t="shared" ref="K297:M297" si="895">K286</f>
        <v>0</v>
      </c>
      <c r="L297" s="63">
        <f t="shared" si="895"/>
        <v>0</v>
      </c>
      <c r="M297" s="64">
        <f t="shared" si="895"/>
        <v>0</v>
      </c>
      <c r="N297" s="63">
        <f t="shared" si="872"/>
        <v>0</v>
      </c>
      <c r="O297" s="63">
        <f t="shared" ref="O297:Q297" si="896">O286</f>
        <v>0</v>
      </c>
      <c r="P297" s="63">
        <f t="shared" si="896"/>
        <v>0</v>
      </c>
      <c r="Q297" s="64">
        <f t="shared" si="896"/>
        <v>0</v>
      </c>
      <c r="R297" s="63">
        <f t="shared" si="874"/>
        <v>0</v>
      </c>
      <c r="S297" s="65">
        <f t="shared" si="880"/>
        <v>0</v>
      </c>
    </row>
    <row r="298" spans="1:19" s="6" customFormat="1" ht="15.65" customHeight="1" x14ac:dyDescent="0.3">
      <c r="A298" s="309"/>
      <c r="B298" s="13" t="s">
        <v>45</v>
      </c>
      <c r="C298" s="63">
        <f t="shared" ref="C298:E298" si="897">C287+C293</f>
        <v>0</v>
      </c>
      <c r="D298" s="63">
        <f t="shared" si="897"/>
        <v>0</v>
      </c>
      <c r="E298" s="64">
        <f t="shared" si="897"/>
        <v>0</v>
      </c>
      <c r="F298" s="63">
        <f t="shared" si="868"/>
        <v>0</v>
      </c>
      <c r="G298" s="63">
        <f t="shared" ref="G298:I298" si="898">G287+G293</f>
        <v>0</v>
      </c>
      <c r="H298" s="63">
        <f t="shared" si="898"/>
        <v>0</v>
      </c>
      <c r="I298" s="64">
        <f t="shared" si="898"/>
        <v>0</v>
      </c>
      <c r="J298" s="63">
        <f t="shared" si="870"/>
        <v>0</v>
      </c>
      <c r="K298" s="63">
        <f t="shared" ref="K298:M298" si="899">K287+K293</f>
        <v>0</v>
      </c>
      <c r="L298" s="63">
        <f t="shared" si="899"/>
        <v>0</v>
      </c>
      <c r="M298" s="64">
        <f t="shared" si="899"/>
        <v>0</v>
      </c>
      <c r="N298" s="63">
        <f t="shared" si="872"/>
        <v>0</v>
      </c>
      <c r="O298" s="63">
        <f t="shared" ref="O298:Q298" si="900">O287+O293</f>
        <v>0</v>
      </c>
      <c r="P298" s="63">
        <f t="shared" si="900"/>
        <v>0</v>
      </c>
      <c r="Q298" s="64">
        <f t="shared" si="900"/>
        <v>0</v>
      </c>
      <c r="R298" s="63">
        <f t="shared" si="874"/>
        <v>0</v>
      </c>
      <c r="S298" s="65">
        <f t="shared" si="880"/>
        <v>0</v>
      </c>
    </row>
    <row r="299" spans="1:19" s="6" customFormat="1" ht="15.65" customHeight="1" x14ac:dyDescent="0.3">
      <c r="A299" s="309"/>
      <c r="B299" s="13" t="s">
        <v>63</v>
      </c>
      <c r="C299" s="63">
        <f t="shared" ref="C299:E299" si="901">C288</f>
        <v>0</v>
      </c>
      <c r="D299" s="63">
        <f t="shared" si="901"/>
        <v>0</v>
      </c>
      <c r="E299" s="64">
        <f t="shared" si="901"/>
        <v>0</v>
      </c>
      <c r="F299" s="63">
        <f t="shared" si="868"/>
        <v>0</v>
      </c>
      <c r="G299" s="63">
        <f t="shared" ref="G299:I299" si="902">G288</f>
        <v>0</v>
      </c>
      <c r="H299" s="63">
        <f t="shared" si="902"/>
        <v>0</v>
      </c>
      <c r="I299" s="64">
        <f t="shared" si="902"/>
        <v>0</v>
      </c>
      <c r="J299" s="63">
        <f t="shared" si="870"/>
        <v>0</v>
      </c>
      <c r="K299" s="63">
        <f t="shared" ref="K299:M299" si="903">K288</f>
        <v>0</v>
      </c>
      <c r="L299" s="63">
        <f t="shared" si="903"/>
        <v>0</v>
      </c>
      <c r="M299" s="64">
        <f t="shared" si="903"/>
        <v>0</v>
      </c>
      <c r="N299" s="63">
        <f t="shared" si="872"/>
        <v>0</v>
      </c>
      <c r="O299" s="63">
        <f t="shared" ref="O299:Q299" si="904">O288</f>
        <v>0</v>
      </c>
      <c r="P299" s="63">
        <f t="shared" si="904"/>
        <v>0</v>
      </c>
      <c r="Q299" s="64">
        <f t="shared" si="904"/>
        <v>0</v>
      </c>
      <c r="R299" s="63">
        <f t="shared" si="874"/>
        <v>0</v>
      </c>
      <c r="S299" s="65">
        <f t="shared" si="880"/>
        <v>0</v>
      </c>
    </row>
    <row r="300" spans="1:19" s="6" customFormat="1" ht="15.65" customHeight="1" x14ac:dyDescent="0.3">
      <c r="A300" s="309"/>
      <c r="B300" s="13" t="s">
        <v>64</v>
      </c>
      <c r="C300" s="63">
        <f t="shared" ref="C300:E300" si="905">C294</f>
        <v>0</v>
      </c>
      <c r="D300" s="63">
        <f t="shared" si="905"/>
        <v>0</v>
      </c>
      <c r="E300" s="64">
        <f t="shared" si="905"/>
        <v>0</v>
      </c>
      <c r="F300" s="63">
        <f t="shared" si="868"/>
        <v>0</v>
      </c>
      <c r="G300" s="63">
        <f t="shared" ref="G300:I300" si="906">G294</f>
        <v>0</v>
      </c>
      <c r="H300" s="63">
        <f t="shared" si="906"/>
        <v>0</v>
      </c>
      <c r="I300" s="64">
        <f t="shared" si="906"/>
        <v>0</v>
      </c>
      <c r="J300" s="63">
        <f t="shared" si="870"/>
        <v>0</v>
      </c>
      <c r="K300" s="63">
        <f t="shared" ref="K300:M300" si="907">K294</f>
        <v>0</v>
      </c>
      <c r="L300" s="63">
        <f t="shared" si="907"/>
        <v>0</v>
      </c>
      <c r="M300" s="64">
        <f t="shared" si="907"/>
        <v>0</v>
      </c>
      <c r="N300" s="63">
        <f t="shared" si="872"/>
        <v>0</v>
      </c>
      <c r="O300" s="63">
        <f t="shared" ref="O300:Q300" si="908">O294</f>
        <v>0</v>
      </c>
      <c r="P300" s="63">
        <f t="shared" si="908"/>
        <v>0</v>
      </c>
      <c r="Q300" s="64">
        <f t="shared" si="908"/>
        <v>0</v>
      </c>
      <c r="R300" s="63">
        <f t="shared" si="874"/>
        <v>0</v>
      </c>
      <c r="S300" s="65">
        <f t="shared" si="880"/>
        <v>0</v>
      </c>
    </row>
    <row r="301" spans="1:19" s="6" customFormat="1" ht="15.65" customHeight="1" x14ac:dyDescent="0.3">
      <c r="A301" s="309"/>
      <c r="B301" s="13" t="s">
        <v>65</v>
      </c>
      <c r="C301" s="63">
        <f t="shared" ref="C301:E301" si="909">C292</f>
        <v>0</v>
      </c>
      <c r="D301" s="63">
        <f t="shared" si="909"/>
        <v>0</v>
      </c>
      <c r="E301" s="64">
        <f t="shared" si="909"/>
        <v>0</v>
      </c>
      <c r="F301" s="63">
        <f t="shared" si="868"/>
        <v>0</v>
      </c>
      <c r="G301" s="63">
        <f t="shared" ref="G301:I301" si="910">G292</f>
        <v>0</v>
      </c>
      <c r="H301" s="63">
        <f t="shared" si="910"/>
        <v>0</v>
      </c>
      <c r="I301" s="64">
        <f t="shared" si="910"/>
        <v>0</v>
      </c>
      <c r="J301" s="63">
        <f t="shared" si="870"/>
        <v>0</v>
      </c>
      <c r="K301" s="63">
        <f t="shared" ref="K301:M301" si="911">K292</f>
        <v>0</v>
      </c>
      <c r="L301" s="63">
        <f t="shared" si="911"/>
        <v>0</v>
      </c>
      <c r="M301" s="64">
        <f t="shared" si="911"/>
        <v>0</v>
      </c>
      <c r="N301" s="63">
        <f t="shared" si="872"/>
        <v>0</v>
      </c>
      <c r="O301" s="63">
        <f t="shared" ref="O301:Q301" si="912">O292</f>
        <v>0</v>
      </c>
      <c r="P301" s="63">
        <f t="shared" si="912"/>
        <v>0</v>
      </c>
      <c r="Q301" s="64">
        <f t="shared" si="912"/>
        <v>0</v>
      </c>
      <c r="R301" s="63">
        <f t="shared" si="874"/>
        <v>0</v>
      </c>
      <c r="S301" s="65">
        <f t="shared" si="880"/>
        <v>0</v>
      </c>
    </row>
    <row r="302" spans="1:19" s="6" customFormat="1" ht="15.65" customHeight="1" x14ac:dyDescent="0.3">
      <c r="A302" s="309"/>
      <c r="B302" s="30" t="s">
        <v>149</v>
      </c>
      <c r="C302" s="31">
        <f t="shared" ref="C302:E302" si="913">C289+C295</f>
        <v>0</v>
      </c>
      <c r="D302" s="31">
        <f t="shared" si="913"/>
        <v>0</v>
      </c>
      <c r="E302" s="32">
        <f t="shared" si="913"/>
        <v>0</v>
      </c>
      <c r="F302" s="32">
        <f t="shared" si="868"/>
        <v>0</v>
      </c>
      <c r="G302" s="31">
        <f t="shared" ref="G302:I302" si="914">G289+G295</f>
        <v>0</v>
      </c>
      <c r="H302" s="31">
        <f t="shared" si="914"/>
        <v>0</v>
      </c>
      <c r="I302" s="32">
        <f t="shared" si="914"/>
        <v>0</v>
      </c>
      <c r="J302" s="32">
        <f t="shared" si="870"/>
        <v>0</v>
      </c>
      <c r="K302" s="31">
        <f t="shared" ref="K302:M302" si="915">K289+K295</f>
        <v>0</v>
      </c>
      <c r="L302" s="31">
        <f t="shared" si="915"/>
        <v>0</v>
      </c>
      <c r="M302" s="32">
        <f t="shared" si="915"/>
        <v>0</v>
      </c>
      <c r="N302" s="32">
        <f t="shared" si="872"/>
        <v>0</v>
      </c>
      <c r="O302" s="31">
        <f t="shared" ref="O302:Q302" si="916">O289+O295</f>
        <v>0</v>
      </c>
      <c r="P302" s="31">
        <f t="shared" si="916"/>
        <v>0</v>
      </c>
      <c r="Q302" s="32">
        <f t="shared" si="916"/>
        <v>0</v>
      </c>
      <c r="R302" s="32">
        <f t="shared" si="874"/>
        <v>0</v>
      </c>
      <c r="S302" s="33">
        <f t="shared" si="880"/>
        <v>0</v>
      </c>
    </row>
    <row r="303" spans="1:19" s="6" customFormat="1" ht="15.65" customHeight="1" x14ac:dyDescent="0.3">
      <c r="A303" s="309"/>
      <c r="B303" s="34" t="s">
        <v>66</v>
      </c>
      <c r="C303" s="35">
        <f t="shared" ref="C303:E303" si="917">IF(C$7=0,0,C283/C$7*1000)</f>
        <v>0</v>
      </c>
      <c r="D303" s="35">
        <f t="shared" si="917"/>
        <v>0</v>
      </c>
      <c r="E303" s="35">
        <f t="shared" si="917"/>
        <v>0</v>
      </c>
      <c r="F303" s="36">
        <f t="shared" ref="F303" si="918">IF(SUM(C$7:E$7)=0,0,F283/SUM(C$7:E$7)*1000)</f>
        <v>0</v>
      </c>
      <c r="G303" s="35">
        <f t="shared" ref="G303:I303" si="919">IF(G$7=0,0,G283/G$7*1000)</f>
        <v>0</v>
      </c>
      <c r="H303" s="35">
        <f t="shared" si="919"/>
        <v>0</v>
      </c>
      <c r="I303" s="35">
        <f t="shared" si="919"/>
        <v>0</v>
      </c>
      <c r="J303" s="36">
        <f t="shared" ref="J303" si="920">IF(SUM(G$7:I$7)=0,0,J283/SUM(G$7:I$7)*1000)</f>
        <v>0</v>
      </c>
      <c r="K303" s="35">
        <f t="shared" ref="K303:M303" si="921">IF(K$7=0,0,K283/K$7*1000)</f>
        <v>0</v>
      </c>
      <c r="L303" s="35">
        <f t="shared" si="921"/>
        <v>0</v>
      </c>
      <c r="M303" s="35">
        <f t="shared" si="921"/>
        <v>0</v>
      </c>
      <c r="N303" s="36">
        <f t="shared" ref="N303" si="922">IF(SUM(K$7:M$7)=0,0,N283/SUM(K$7:M$7)*1000)</f>
        <v>0</v>
      </c>
      <c r="O303" s="35">
        <f t="shared" ref="O303:Q303" si="923">IF(O$7=0,0,O283/O$7*1000)</f>
        <v>0</v>
      </c>
      <c r="P303" s="35">
        <f t="shared" si="923"/>
        <v>0</v>
      </c>
      <c r="Q303" s="35">
        <f t="shared" si="923"/>
        <v>0</v>
      </c>
      <c r="R303" s="36">
        <f t="shared" ref="R303" si="924">IF(SUM(O$7:Q$7)=0,0,R283/SUM(O$7:Q$7)*1000)</f>
        <v>0</v>
      </c>
      <c r="S303" s="36">
        <f t="shared" ref="S303" si="925">IF(SUMIF($C$4:$R$4,1,$C$7:$R$7)=0,0,S283/SUMIF($C$4:$R$4,1,$C$7:$R$7)*1000)</f>
        <v>0</v>
      </c>
    </row>
    <row r="304" spans="1:19" s="6" customFormat="1" ht="15.65" customHeight="1" x14ac:dyDescent="0.3">
      <c r="A304" s="309"/>
      <c r="B304" s="34" t="s">
        <v>67</v>
      </c>
      <c r="C304" s="37">
        <f t="shared" ref="C304:S304" si="926">IF(C283=0,0,C296/C283)</f>
        <v>0</v>
      </c>
      <c r="D304" s="37">
        <f t="shared" si="926"/>
        <v>0</v>
      </c>
      <c r="E304" s="37">
        <f t="shared" si="926"/>
        <v>0</v>
      </c>
      <c r="F304" s="37">
        <f t="shared" si="926"/>
        <v>0</v>
      </c>
      <c r="G304" s="37">
        <f t="shared" si="926"/>
        <v>0</v>
      </c>
      <c r="H304" s="37">
        <f t="shared" si="926"/>
        <v>0</v>
      </c>
      <c r="I304" s="37">
        <f t="shared" si="926"/>
        <v>0</v>
      </c>
      <c r="J304" s="37">
        <f t="shared" si="926"/>
        <v>0</v>
      </c>
      <c r="K304" s="37">
        <f t="shared" si="926"/>
        <v>0</v>
      </c>
      <c r="L304" s="37">
        <f t="shared" si="926"/>
        <v>0</v>
      </c>
      <c r="M304" s="37">
        <f t="shared" si="926"/>
        <v>0</v>
      </c>
      <c r="N304" s="37">
        <f t="shared" si="926"/>
        <v>0</v>
      </c>
      <c r="O304" s="37">
        <f t="shared" si="926"/>
        <v>0</v>
      </c>
      <c r="P304" s="37">
        <f t="shared" si="926"/>
        <v>0</v>
      </c>
      <c r="Q304" s="37">
        <f t="shared" si="926"/>
        <v>0</v>
      </c>
      <c r="R304" s="37">
        <f t="shared" si="926"/>
        <v>0</v>
      </c>
      <c r="S304" s="37">
        <f t="shared" si="926"/>
        <v>0</v>
      </c>
    </row>
    <row r="305" spans="1:19" s="6" customFormat="1" ht="15.65" customHeight="1" x14ac:dyDescent="0.3">
      <c r="A305" s="309"/>
      <c r="B305" s="34" t="s">
        <v>68</v>
      </c>
      <c r="C305" s="36">
        <f t="shared" ref="C305:E305" si="927">IF(C$7=0,0,C296/C$7*1000)</f>
        <v>0</v>
      </c>
      <c r="D305" s="36">
        <f t="shared" si="927"/>
        <v>0</v>
      </c>
      <c r="E305" s="36">
        <f t="shared" si="927"/>
        <v>0</v>
      </c>
      <c r="F305" s="36">
        <f t="shared" ref="F305" si="928">IF(SUM(C$7:E$7)=0,0,F296/SUM(C$7:E$7)*1000)</f>
        <v>0</v>
      </c>
      <c r="G305" s="36">
        <f t="shared" ref="G305:I305" si="929">IF(G$7=0,0,G296/G$7*1000)</f>
        <v>0</v>
      </c>
      <c r="H305" s="36">
        <f t="shared" si="929"/>
        <v>0</v>
      </c>
      <c r="I305" s="36">
        <f t="shared" si="929"/>
        <v>0</v>
      </c>
      <c r="J305" s="36">
        <f t="shared" ref="J305" si="930">IF(SUM(G$7:I$7)=0,0,J296/SUM(G$7:I$7)*1000)</f>
        <v>0</v>
      </c>
      <c r="K305" s="36">
        <f t="shared" ref="K305:M305" si="931">IF(K$7=0,0,K296/K$7*1000)</f>
        <v>0</v>
      </c>
      <c r="L305" s="36">
        <f t="shared" si="931"/>
        <v>0</v>
      </c>
      <c r="M305" s="36">
        <f t="shared" si="931"/>
        <v>0</v>
      </c>
      <c r="N305" s="36">
        <f t="shared" ref="N305" si="932">IF(SUM(K$7:M$7)=0,0,N296/SUM(K$7:M$7)*1000)</f>
        <v>0</v>
      </c>
      <c r="O305" s="36">
        <f t="shared" ref="O305:Q305" si="933">IF(O$7=0,0,O296/O$7*1000)</f>
        <v>0</v>
      </c>
      <c r="P305" s="36">
        <f t="shared" si="933"/>
        <v>0</v>
      </c>
      <c r="Q305" s="36">
        <f t="shared" si="933"/>
        <v>0</v>
      </c>
      <c r="R305" s="36">
        <f t="shared" ref="R305" si="934">IF(SUM(O$7:Q$7)=0,0,R296/SUM(O$7:Q$7)*1000)</f>
        <v>0</v>
      </c>
      <c r="S305" s="36">
        <f t="shared" ref="S305" si="935">IF(SUMIF($C$4:$R$4,1,$C$7:$R$7)=0,0,S296/SUMIF($C$4:$R$4,1,$C$7:$R$7)*1000)</f>
        <v>0</v>
      </c>
    </row>
    <row r="306" spans="1:19" s="6" customFormat="1" ht="15.65" customHeight="1" x14ac:dyDescent="0.3">
      <c r="A306" s="309"/>
      <c r="B306" s="34" t="s">
        <v>69</v>
      </c>
      <c r="C306" s="37">
        <f t="shared" ref="C306" si="936">IF(C283=0,0,SUM(C297:C301)/C283)</f>
        <v>0</v>
      </c>
      <c r="D306" s="37">
        <f t="shared" ref="D306:S331" si="937">IF(D283=0,0,SUM(D297:D301)/D283)</f>
        <v>0</v>
      </c>
      <c r="E306" s="37">
        <f t="shared" si="937"/>
        <v>0</v>
      </c>
      <c r="F306" s="37">
        <f t="shared" si="937"/>
        <v>0</v>
      </c>
      <c r="G306" s="37">
        <f t="shared" si="937"/>
        <v>0</v>
      </c>
      <c r="H306" s="37">
        <f t="shared" si="937"/>
        <v>0</v>
      </c>
      <c r="I306" s="37">
        <f t="shared" si="937"/>
        <v>0</v>
      </c>
      <c r="J306" s="37">
        <f t="shared" si="937"/>
        <v>0</v>
      </c>
      <c r="K306" s="37">
        <f t="shared" si="937"/>
        <v>0</v>
      </c>
      <c r="L306" s="37">
        <f t="shared" si="937"/>
        <v>0</v>
      </c>
      <c r="M306" s="37">
        <f t="shared" si="937"/>
        <v>0</v>
      </c>
      <c r="N306" s="37">
        <f t="shared" si="937"/>
        <v>0</v>
      </c>
      <c r="O306" s="37">
        <f t="shared" si="937"/>
        <v>0</v>
      </c>
      <c r="P306" s="37">
        <f t="shared" si="937"/>
        <v>0</v>
      </c>
      <c r="Q306" s="37">
        <f t="shared" si="937"/>
        <v>0</v>
      </c>
      <c r="R306" s="37">
        <f t="shared" si="937"/>
        <v>0</v>
      </c>
      <c r="S306" s="37">
        <f t="shared" si="937"/>
        <v>0</v>
      </c>
    </row>
    <row r="307" spans="1:19" s="6" customFormat="1" ht="15.65" customHeight="1" thickBot="1" x14ac:dyDescent="0.35">
      <c r="A307" s="310"/>
      <c r="B307" s="38" t="s">
        <v>70</v>
      </c>
      <c r="C307" s="39">
        <f t="shared" ref="C307" si="938">IF(C$7=0,0,SUM(C297:C301)/C$7*1000)</f>
        <v>0</v>
      </c>
      <c r="D307" s="39">
        <f t="shared" ref="D307:E307" si="939">IF(D$7=0,0,SUM(D297:D301)/D$7*1000)</f>
        <v>0</v>
      </c>
      <c r="E307" s="39">
        <f t="shared" si="939"/>
        <v>0</v>
      </c>
      <c r="F307" s="39">
        <f t="shared" ref="F307" si="940">IF(SUM(C$7:E$7)=0,0,SUM(F297:F301)/SUM(C$7:E$7)*1000)</f>
        <v>0</v>
      </c>
      <c r="G307" s="39">
        <f t="shared" ref="G307:I307" si="941">IF(G$7=0,0,SUM(G297:G301)/G$7*1000)</f>
        <v>0</v>
      </c>
      <c r="H307" s="39">
        <f t="shared" si="941"/>
        <v>0</v>
      </c>
      <c r="I307" s="39">
        <f t="shared" si="941"/>
        <v>0</v>
      </c>
      <c r="J307" s="39">
        <f t="shared" ref="J307" si="942">IF(SUM(G$7:I$7)=0,0,SUM(J297:J301)/SUM(G$7:I$7)*1000)</f>
        <v>0</v>
      </c>
      <c r="K307" s="39">
        <f t="shared" ref="K307:M307" si="943">IF(K$7=0,0,SUM(K297:K301)/K$7*1000)</f>
        <v>0</v>
      </c>
      <c r="L307" s="39">
        <f t="shared" si="943"/>
        <v>0</v>
      </c>
      <c r="M307" s="39">
        <f t="shared" si="943"/>
        <v>0</v>
      </c>
      <c r="N307" s="39">
        <f t="shared" ref="N307" si="944">IF(SUM(K$7:M$7)=0,0,SUM(N297:N301)/SUM(K$7:M$7)*1000)</f>
        <v>0</v>
      </c>
      <c r="O307" s="39">
        <f t="shared" ref="O307:Q307" si="945">IF(O$7=0,0,SUM(O297:O301)/O$7*1000)</f>
        <v>0</v>
      </c>
      <c r="P307" s="39">
        <f t="shared" si="945"/>
        <v>0</v>
      </c>
      <c r="Q307" s="39">
        <f t="shared" si="945"/>
        <v>0</v>
      </c>
      <c r="R307" s="39">
        <f t="shared" ref="R307" si="946">IF(SUM(O$7:Q$7)=0,0,SUM(R297:R301)/SUM(O$7:Q$7)*1000)</f>
        <v>0</v>
      </c>
      <c r="S307" s="39">
        <f t="shared" ref="S307" si="947">IF(SUMIF($C$4:$R$4,1,$C$7:$R$7)=0,0,SUM(S297:S301)/SUMIF($C$4:$R$4,1,$C$7:$R$7)*1000)</f>
        <v>0</v>
      </c>
    </row>
    <row r="308" spans="1:19" s="6" customFormat="1" ht="15.65" customHeight="1" x14ac:dyDescent="0.3">
      <c r="A308" s="311" t="s">
        <v>88</v>
      </c>
      <c r="B308" s="17" t="s">
        <v>54</v>
      </c>
      <c r="C308" s="54">
        <f t="shared" ref="C308:E308" si="948">C309+C315</f>
        <v>0</v>
      </c>
      <c r="D308" s="54">
        <f t="shared" si="948"/>
        <v>0</v>
      </c>
      <c r="E308" s="54">
        <f t="shared" si="948"/>
        <v>0</v>
      </c>
      <c r="F308" s="54">
        <f t="shared" ref="F308:F327" si="949">SUM(C308:E308)</f>
        <v>0</v>
      </c>
      <c r="G308" s="54">
        <f t="shared" ref="G308:I308" si="950">G309+G315</f>
        <v>0</v>
      </c>
      <c r="H308" s="54">
        <f t="shared" si="950"/>
        <v>0</v>
      </c>
      <c r="I308" s="54">
        <f t="shared" si="950"/>
        <v>0</v>
      </c>
      <c r="J308" s="54">
        <f t="shared" ref="J308:J327" si="951">SUM(G308:I308)</f>
        <v>0</v>
      </c>
      <c r="K308" s="54">
        <f t="shared" ref="K308:M308" si="952">K309+K315</f>
        <v>0</v>
      </c>
      <c r="L308" s="54">
        <f t="shared" si="952"/>
        <v>0</v>
      </c>
      <c r="M308" s="54">
        <f t="shared" si="952"/>
        <v>0</v>
      </c>
      <c r="N308" s="54">
        <f t="shared" ref="N308:N327" si="953">SUM(K308:M308)</f>
        <v>0</v>
      </c>
      <c r="O308" s="54">
        <f t="shared" ref="O308:Q308" si="954">O309+O315</f>
        <v>0</v>
      </c>
      <c r="P308" s="54">
        <f t="shared" si="954"/>
        <v>0</v>
      </c>
      <c r="Q308" s="54">
        <f t="shared" si="954"/>
        <v>0</v>
      </c>
      <c r="R308" s="54">
        <f t="shared" ref="R308:R327" si="955">SUM(O308:Q308)</f>
        <v>0</v>
      </c>
      <c r="S308" s="56">
        <f t="shared" ref="S308" si="956">SUMIF($C$4:$R$4,1,$C308:$R308)</f>
        <v>0</v>
      </c>
    </row>
    <row r="309" spans="1:19" s="6" customFormat="1" ht="15.65" customHeight="1" x14ac:dyDescent="0.3">
      <c r="A309" s="309"/>
      <c r="B309" s="19" t="s">
        <v>55</v>
      </c>
      <c r="C309" s="55">
        <f t="shared" ref="C309:E309" si="957">SUM(C310:C314)</f>
        <v>0</v>
      </c>
      <c r="D309" s="55">
        <f t="shared" si="957"/>
        <v>0</v>
      </c>
      <c r="E309" s="55">
        <f t="shared" si="957"/>
        <v>0</v>
      </c>
      <c r="F309" s="53">
        <f t="shared" si="949"/>
        <v>0</v>
      </c>
      <c r="G309" s="55">
        <f t="shared" ref="G309:I309" si="958">SUM(G310:G314)</f>
        <v>0</v>
      </c>
      <c r="H309" s="55">
        <f t="shared" si="958"/>
        <v>0</v>
      </c>
      <c r="I309" s="55">
        <f t="shared" si="958"/>
        <v>0</v>
      </c>
      <c r="J309" s="53">
        <f t="shared" si="951"/>
        <v>0</v>
      </c>
      <c r="K309" s="55">
        <f t="shared" ref="K309:M309" si="959">SUM(K310:K314)</f>
        <v>0</v>
      </c>
      <c r="L309" s="55">
        <f t="shared" si="959"/>
        <v>0</v>
      </c>
      <c r="M309" s="55">
        <f t="shared" si="959"/>
        <v>0</v>
      </c>
      <c r="N309" s="53">
        <f t="shared" si="953"/>
        <v>0</v>
      </c>
      <c r="O309" s="55">
        <f t="shared" ref="O309:Q309" si="960">SUM(O310:O314)</f>
        <v>0</v>
      </c>
      <c r="P309" s="55">
        <f t="shared" si="960"/>
        <v>0</v>
      </c>
      <c r="Q309" s="55">
        <f t="shared" si="960"/>
        <v>0</v>
      </c>
      <c r="R309" s="53">
        <f t="shared" si="955"/>
        <v>0</v>
      </c>
      <c r="S309" s="57">
        <f t="shared" si="880"/>
        <v>0</v>
      </c>
    </row>
    <row r="310" spans="1:19" s="6" customFormat="1" ht="15.65" customHeight="1" x14ac:dyDescent="0.3">
      <c r="A310" s="309"/>
      <c r="B310" s="21" t="s">
        <v>56</v>
      </c>
      <c r="C310" s="49"/>
      <c r="D310" s="49"/>
      <c r="E310" s="49"/>
      <c r="F310" s="52">
        <f t="shared" si="949"/>
        <v>0</v>
      </c>
      <c r="G310" s="49"/>
      <c r="H310" s="49"/>
      <c r="I310" s="49"/>
      <c r="J310" s="52">
        <f t="shared" si="951"/>
        <v>0</v>
      </c>
      <c r="K310" s="49"/>
      <c r="L310" s="49"/>
      <c r="M310" s="49"/>
      <c r="N310" s="52">
        <f t="shared" si="953"/>
        <v>0</v>
      </c>
      <c r="O310" s="49"/>
      <c r="P310" s="49"/>
      <c r="Q310" s="49"/>
      <c r="R310" s="52">
        <f t="shared" si="955"/>
        <v>0</v>
      </c>
      <c r="S310" s="58">
        <f t="shared" si="880"/>
        <v>0</v>
      </c>
    </row>
    <row r="311" spans="1:19" s="6" customFormat="1" ht="15.65" customHeight="1" x14ac:dyDescent="0.3">
      <c r="A311" s="309"/>
      <c r="B311" s="22" t="s">
        <v>57</v>
      </c>
      <c r="C311" s="50"/>
      <c r="D311" s="50"/>
      <c r="E311" s="50"/>
      <c r="F311" s="53">
        <f t="shared" si="949"/>
        <v>0</v>
      </c>
      <c r="G311" s="50"/>
      <c r="H311" s="50"/>
      <c r="I311" s="50"/>
      <c r="J311" s="53">
        <f t="shared" si="951"/>
        <v>0</v>
      </c>
      <c r="K311" s="50"/>
      <c r="L311" s="50"/>
      <c r="M311" s="50"/>
      <c r="N311" s="53">
        <f t="shared" si="953"/>
        <v>0</v>
      </c>
      <c r="O311" s="50"/>
      <c r="P311" s="50"/>
      <c r="Q311" s="50"/>
      <c r="R311" s="53">
        <f t="shared" si="955"/>
        <v>0</v>
      </c>
      <c r="S311" s="59">
        <f t="shared" si="880"/>
        <v>0</v>
      </c>
    </row>
    <row r="312" spans="1:19" s="6" customFormat="1" ht="15.65" customHeight="1" x14ac:dyDescent="0.3">
      <c r="A312" s="309"/>
      <c r="B312" s="22" t="s">
        <v>58</v>
      </c>
      <c r="C312" s="50"/>
      <c r="D312" s="50"/>
      <c r="E312" s="50"/>
      <c r="F312" s="53">
        <f t="shared" si="949"/>
        <v>0</v>
      </c>
      <c r="G312" s="50"/>
      <c r="H312" s="50"/>
      <c r="I312" s="50"/>
      <c r="J312" s="53">
        <f t="shared" si="951"/>
        <v>0</v>
      </c>
      <c r="K312" s="50"/>
      <c r="L312" s="50"/>
      <c r="M312" s="50"/>
      <c r="N312" s="53">
        <f t="shared" si="953"/>
        <v>0</v>
      </c>
      <c r="O312" s="50"/>
      <c r="P312" s="50"/>
      <c r="Q312" s="50"/>
      <c r="R312" s="53">
        <f t="shared" si="955"/>
        <v>0</v>
      </c>
      <c r="S312" s="59">
        <f t="shared" si="880"/>
        <v>0</v>
      </c>
    </row>
    <row r="313" spans="1:19" s="6" customFormat="1" ht="15.65" customHeight="1" x14ac:dyDescent="0.3">
      <c r="A313" s="309"/>
      <c r="B313" s="22" t="s">
        <v>59</v>
      </c>
      <c r="C313" s="50"/>
      <c r="D313" s="50"/>
      <c r="E313" s="50"/>
      <c r="F313" s="53">
        <f t="shared" si="949"/>
        <v>0</v>
      </c>
      <c r="G313" s="50"/>
      <c r="H313" s="50"/>
      <c r="I313" s="50"/>
      <c r="J313" s="53">
        <f t="shared" si="951"/>
        <v>0</v>
      </c>
      <c r="K313" s="50"/>
      <c r="L313" s="50"/>
      <c r="M313" s="50"/>
      <c r="N313" s="53">
        <f t="shared" si="953"/>
        <v>0</v>
      </c>
      <c r="O313" s="50"/>
      <c r="P313" s="50"/>
      <c r="Q313" s="50"/>
      <c r="R313" s="53">
        <f t="shared" si="955"/>
        <v>0</v>
      </c>
      <c r="S313" s="59">
        <f t="shared" si="880"/>
        <v>0</v>
      </c>
    </row>
    <row r="314" spans="1:19" s="6" customFormat="1" ht="15.65" customHeight="1" x14ac:dyDescent="0.3">
      <c r="A314" s="309"/>
      <c r="B314" s="23" t="s">
        <v>148</v>
      </c>
      <c r="C314" s="51"/>
      <c r="D314" s="51"/>
      <c r="E314" s="51"/>
      <c r="F314" s="54">
        <f t="shared" si="949"/>
        <v>0</v>
      </c>
      <c r="G314" s="51"/>
      <c r="H314" s="51"/>
      <c r="I314" s="51"/>
      <c r="J314" s="54">
        <f t="shared" si="951"/>
        <v>0</v>
      </c>
      <c r="K314" s="51"/>
      <c r="L314" s="51"/>
      <c r="M314" s="51"/>
      <c r="N314" s="54">
        <f t="shared" si="953"/>
        <v>0</v>
      </c>
      <c r="O314" s="51"/>
      <c r="P314" s="51"/>
      <c r="Q314" s="51"/>
      <c r="R314" s="54">
        <f t="shared" si="955"/>
        <v>0</v>
      </c>
      <c r="S314" s="83">
        <f t="shared" si="880"/>
        <v>0</v>
      </c>
    </row>
    <row r="315" spans="1:19" s="6" customFormat="1" ht="15.65" customHeight="1" x14ac:dyDescent="0.3">
      <c r="A315" s="309"/>
      <c r="B315" s="19" t="s">
        <v>60</v>
      </c>
      <c r="C315" s="55">
        <f t="shared" ref="C315" si="961">SUM(C316:C320)</f>
        <v>0</v>
      </c>
      <c r="D315" s="55">
        <f t="shared" ref="D315:E315" si="962">SUM(D316:D320)</f>
        <v>0</v>
      </c>
      <c r="E315" s="55">
        <f t="shared" si="962"/>
        <v>0</v>
      </c>
      <c r="F315" s="53">
        <f t="shared" si="949"/>
        <v>0</v>
      </c>
      <c r="G315" s="55">
        <f t="shared" ref="G315" si="963">SUM(G316:G320)</f>
        <v>0</v>
      </c>
      <c r="H315" s="55">
        <f t="shared" ref="H315:I315" si="964">SUM(H316:H320)</f>
        <v>0</v>
      </c>
      <c r="I315" s="55">
        <f t="shared" si="964"/>
        <v>0</v>
      </c>
      <c r="J315" s="53">
        <f t="shared" si="951"/>
        <v>0</v>
      </c>
      <c r="K315" s="55">
        <f t="shared" ref="K315" si="965">SUM(K316:K320)</f>
        <v>0</v>
      </c>
      <c r="L315" s="55">
        <f t="shared" ref="L315:M315" si="966">SUM(L316:L320)</f>
        <v>0</v>
      </c>
      <c r="M315" s="55">
        <f t="shared" si="966"/>
        <v>0</v>
      </c>
      <c r="N315" s="53">
        <f t="shared" si="953"/>
        <v>0</v>
      </c>
      <c r="O315" s="55">
        <f t="shared" ref="O315" si="967">SUM(O316:O320)</f>
        <v>0</v>
      </c>
      <c r="P315" s="55">
        <f t="shared" ref="P315:Q315" si="968">SUM(P316:P320)</f>
        <v>0</v>
      </c>
      <c r="Q315" s="55">
        <f t="shared" si="968"/>
        <v>0</v>
      </c>
      <c r="R315" s="53">
        <f t="shared" si="955"/>
        <v>0</v>
      </c>
      <c r="S315" s="57">
        <f t="shared" si="880"/>
        <v>0</v>
      </c>
    </row>
    <row r="316" spans="1:19" s="6" customFormat="1" ht="15.65" customHeight="1" x14ac:dyDescent="0.3">
      <c r="A316" s="309"/>
      <c r="B316" s="24" t="s">
        <v>56</v>
      </c>
      <c r="C316" s="49"/>
      <c r="D316" s="49"/>
      <c r="E316" s="49"/>
      <c r="F316" s="52">
        <f t="shared" si="949"/>
        <v>0</v>
      </c>
      <c r="G316" s="49"/>
      <c r="H316" s="49"/>
      <c r="I316" s="49"/>
      <c r="J316" s="52">
        <f t="shared" si="951"/>
        <v>0</v>
      </c>
      <c r="K316" s="49"/>
      <c r="L316" s="49"/>
      <c r="M316" s="49"/>
      <c r="N316" s="52">
        <f t="shared" si="953"/>
        <v>0</v>
      </c>
      <c r="O316" s="49"/>
      <c r="P316" s="49"/>
      <c r="Q316" s="49"/>
      <c r="R316" s="52">
        <f t="shared" si="955"/>
        <v>0</v>
      </c>
      <c r="S316" s="58">
        <f t="shared" si="880"/>
        <v>0</v>
      </c>
    </row>
    <row r="317" spans="1:19" s="6" customFormat="1" ht="15.65" customHeight="1" x14ac:dyDescent="0.3">
      <c r="A317" s="309"/>
      <c r="B317" s="25" t="s">
        <v>61</v>
      </c>
      <c r="C317" s="50"/>
      <c r="D317" s="50"/>
      <c r="E317" s="50"/>
      <c r="F317" s="53">
        <f t="shared" si="949"/>
        <v>0</v>
      </c>
      <c r="G317" s="50"/>
      <c r="H317" s="50"/>
      <c r="I317" s="50"/>
      <c r="J317" s="53">
        <f t="shared" si="951"/>
        <v>0</v>
      </c>
      <c r="K317" s="50"/>
      <c r="L317" s="50"/>
      <c r="M317" s="50"/>
      <c r="N317" s="53">
        <f t="shared" si="953"/>
        <v>0</v>
      </c>
      <c r="O317" s="50"/>
      <c r="P317" s="50"/>
      <c r="Q317" s="50"/>
      <c r="R317" s="53">
        <f t="shared" si="955"/>
        <v>0</v>
      </c>
      <c r="S317" s="59">
        <f t="shared" si="880"/>
        <v>0</v>
      </c>
    </row>
    <row r="318" spans="1:19" s="6" customFormat="1" ht="15.65" customHeight="1" x14ac:dyDescent="0.3">
      <c r="A318" s="309"/>
      <c r="B318" s="25" t="s">
        <v>58</v>
      </c>
      <c r="C318" s="50"/>
      <c r="D318" s="50"/>
      <c r="E318" s="50"/>
      <c r="F318" s="53">
        <f t="shared" si="949"/>
        <v>0</v>
      </c>
      <c r="G318" s="50"/>
      <c r="H318" s="50"/>
      <c r="I318" s="50"/>
      <c r="J318" s="53">
        <f t="shared" si="951"/>
        <v>0</v>
      </c>
      <c r="K318" s="50"/>
      <c r="L318" s="50"/>
      <c r="M318" s="50"/>
      <c r="N318" s="53">
        <f t="shared" si="953"/>
        <v>0</v>
      </c>
      <c r="O318" s="50"/>
      <c r="P318" s="50"/>
      <c r="Q318" s="50"/>
      <c r="R318" s="53">
        <f t="shared" si="955"/>
        <v>0</v>
      </c>
      <c r="S318" s="59">
        <f t="shared" si="880"/>
        <v>0</v>
      </c>
    </row>
    <row r="319" spans="1:19" s="6" customFormat="1" ht="15.65" customHeight="1" x14ac:dyDescent="0.3">
      <c r="A319" s="309"/>
      <c r="B319" s="25" t="s">
        <v>62</v>
      </c>
      <c r="C319" s="50"/>
      <c r="D319" s="50"/>
      <c r="E319" s="50"/>
      <c r="F319" s="53">
        <f t="shared" si="949"/>
        <v>0</v>
      </c>
      <c r="G319" s="50"/>
      <c r="H319" s="50"/>
      <c r="I319" s="50"/>
      <c r="J319" s="53">
        <f t="shared" si="951"/>
        <v>0</v>
      </c>
      <c r="K319" s="50"/>
      <c r="L319" s="50"/>
      <c r="M319" s="50"/>
      <c r="N319" s="53">
        <f t="shared" si="953"/>
        <v>0</v>
      </c>
      <c r="O319" s="50"/>
      <c r="P319" s="50"/>
      <c r="Q319" s="50"/>
      <c r="R319" s="53">
        <f t="shared" si="955"/>
        <v>0</v>
      </c>
      <c r="S319" s="59">
        <f t="shared" si="880"/>
        <v>0</v>
      </c>
    </row>
    <row r="320" spans="1:19" s="6" customFormat="1" ht="15.65" customHeight="1" x14ac:dyDescent="0.3">
      <c r="A320" s="309"/>
      <c r="B320" s="23" t="s">
        <v>148</v>
      </c>
      <c r="C320" s="51"/>
      <c r="D320" s="51"/>
      <c r="E320" s="51"/>
      <c r="F320" s="54">
        <f t="shared" si="949"/>
        <v>0</v>
      </c>
      <c r="G320" s="51"/>
      <c r="H320" s="51"/>
      <c r="I320" s="51"/>
      <c r="J320" s="54">
        <f t="shared" si="951"/>
        <v>0</v>
      </c>
      <c r="K320" s="51"/>
      <c r="L320" s="51"/>
      <c r="M320" s="51"/>
      <c r="N320" s="54">
        <f t="shared" si="953"/>
        <v>0</v>
      </c>
      <c r="O320" s="51"/>
      <c r="P320" s="51"/>
      <c r="Q320" s="51"/>
      <c r="R320" s="54">
        <f t="shared" si="955"/>
        <v>0</v>
      </c>
      <c r="S320" s="83">
        <f t="shared" si="880"/>
        <v>0</v>
      </c>
    </row>
    <row r="321" spans="1:19" s="6" customFormat="1" ht="15.65" customHeight="1" x14ac:dyDescent="0.3">
      <c r="A321" s="309"/>
      <c r="B321" s="13" t="s">
        <v>43</v>
      </c>
      <c r="C321" s="60">
        <f t="shared" ref="C321:E321" si="969">C310+C316</f>
        <v>0</v>
      </c>
      <c r="D321" s="60">
        <f t="shared" si="969"/>
        <v>0</v>
      </c>
      <c r="E321" s="61">
        <f t="shared" si="969"/>
        <v>0</v>
      </c>
      <c r="F321" s="60">
        <f t="shared" si="949"/>
        <v>0</v>
      </c>
      <c r="G321" s="60">
        <f t="shared" ref="G321:I321" si="970">G310+G316</f>
        <v>0</v>
      </c>
      <c r="H321" s="60">
        <f t="shared" si="970"/>
        <v>0</v>
      </c>
      <c r="I321" s="61">
        <f t="shared" si="970"/>
        <v>0</v>
      </c>
      <c r="J321" s="60">
        <f t="shared" si="951"/>
        <v>0</v>
      </c>
      <c r="K321" s="60">
        <f t="shared" ref="K321:M321" si="971">K310+K316</f>
        <v>0</v>
      </c>
      <c r="L321" s="60">
        <f t="shared" si="971"/>
        <v>0</v>
      </c>
      <c r="M321" s="61">
        <f t="shared" si="971"/>
        <v>0</v>
      </c>
      <c r="N321" s="60">
        <f t="shared" si="953"/>
        <v>0</v>
      </c>
      <c r="O321" s="60">
        <f t="shared" ref="O321:Q321" si="972">O310+O316</f>
        <v>0</v>
      </c>
      <c r="P321" s="60">
        <f t="shared" si="972"/>
        <v>0</v>
      </c>
      <c r="Q321" s="61">
        <f t="shared" si="972"/>
        <v>0</v>
      </c>
      <c r="R321" s="60">
        <f t="shared" si="955"/>
        <v>0</v>
      </c>
      <c r="S321" s="62">
        <f t="shared" si="880"/>
        <v>0</v>
      </c>
    </row>
    <row r="322" spans="1:19" s="6" customFormat="1" ht="15.65" customHeight="1" x14ac:dyDescent="0.3">
      <c r="A322" s="309"/>
      <c r="B322" s="13" t="s">
        <v>44</v>
      </c>
      <c r="C322" s="63">
        <f t="shared" ref="C322:E322" si="973">C311</f>
        <v>0</v>
      </c>
      <c r="D322" s="63">
        <f t="shared" si="973"/>
        <v>0</v>
      </c>
      <c r="E322" s="64">
        <f t="shared" si="973"/>
        <v>0</v>
      </c>
      <c r="F322" s="63">
        <f t="shared" si="949"/>
        <v>0</v>
      </c>
      <c r="G322" s="63">
        <f t="shared" ref="G322:I322" si="974">G311</f>
        <v>0</v>
      </c>
      <c r="H322" s="63">
        <f t="shared" si="974"/>
        <v>0</v>
      </c>
      <c r="I322" s="64">
        <f t="shared" si="974"/>
        <v>0</v>
      </c>
      <c r="J322" s="63">
        <f t="shared" si="951"/>
        <v>0</v>
      </c>
      <c r="K322" s="63">
        <f t="shared" ref="K322:M322" si="975">K311</f>
        <v>0</v>
      </c>
      <c r="L322" s="63">
        <f t="shared" si="975"/>
        <v>0</v>
      </c>
      <c r="M322" s="64">
        <f t="shared" si="975"/>
        <v>0</v>
      </c>
      <c r="N322" s="63">
        <f t="shared" si="953"/>
        <v>0</v>
      </c>
      <c r="O322" s="63">
        <f t="shared" ref="O322:Q322" si="976">O311</f>
        <v>0</v>
      </c>
      <c r="P322" s="63">
        <f t="shared" si="976"/>
        <v>0</v>
      </c>
      <c r="Q322" s="64">
        <f t="shared" si="976"/>
        <v>0</v>
      </c>
      <c r="R322" s="63">
        <f t="shared" si="955"/>
        <v>0</v>
      </c>
      <c r="S322" s="65">
        <f t="shared" si="880"/>
        <v>0</v>
      </c>
    </row>
    <row r="323" spans="1:19" s="6" customFormat="1" ht="15.65" customHeight="1" x14ac:dyDescent="0.3">
      <c r="A323" s="309"/>
      <c r="B323" s="13" t="s">
        <v>45</v>
      </c>
      <c r="C323" s="63">
        <f t="shared" ref="C323:E323" si="977">C312+C318</f>
        <v>0</v>
      </c>
      <c r="D323" s="63">
        <f t="shared" si="977"/>
        <v>0</v>
      </c>
      <c r="E323" s="64">
        <f t="shared" si="977"/>
        <v>0</v>
      </c>
      <c r="F323" s="63">
        <f t="shared" si="949"/>
        <v>0</v>
      </c>
      <c r="G323" s="63">
        <f t="shared" ref="G323:I323" si="978">G312+G318</f>
        <v>0</v>
      </c>
      <c r="H323" s="63">
        <f t="shared" si="978"/>
        <v>0</v>
      </c>
      <c r="I323" s="64">
        <f t="shared" si="978"/>
        <v>0</v>
      </c>
      <c r="J323" s="63">
        <f t="shared" si="951"/>
        <v>0</v>
      </c>
      <c r="K323" s="63">
        <f t="shared" ref="K323:M323" si="979">K312+K318</f>
        <v>0</v>
      </c>
      <c r="L323" s="63">
        <f t="shared" si="979"/>
        <v>0</v>
      </c>
      <c r="M323" s="64">
        <f t="shared" si="979"/>
        <v>0</v>
      </c>
      <c r="N323" s="63">
        <f t="shared" si="953"/>
        <v>0</v>
      </c>
      <c r="O323" s="63">
        <f t="shared" ref="O323:Q323" si="980">O312+O318</f>
        <v>0</v>
      </c>
      <c r="P323" s="63">
        <f t="shared" si="980"/>
        <v>0</v>
      </c>
      <c r="Q323" s="64">
        <f t="shared" si="980"/>
        <v>0</v>
      </c>
      <c r="R323" s="63">
        <f t="shared" si="955"/>
        <v>0</v>
      </c>
      <c r="S323" s="65">
        <f t="shared" si="880"/>
        <v>0</v>
      </c>
    </row>
    <row r="324" spans="1:19" s="6" customFormat="1" ht="15.65" customHeight="1" x14ac:dyDescent="0.3">
      <c r="A324" s="309"/>
      <c r="B324" s="13" t="s">
        <v>63</v>
      </c>
      <c r="C324" s="63">
        <f t="shared" ref="C324:E324" si="981">C313</f>
        <v>0</v>
      </c>
      <c r="D324" s="63">
        <f t="shared" si="981"/>
        <v>0</v>
      </c>
      <c r="E324" s="64">
        <f t="shared" si="981"/>
        <v>0</v>
      </c>
      <c r="F324" s="63">
        <f t="shared" si="949"/>
        <v>0</v>
      </c>
      <c r="G324" s="63">
        <f t="shared" ref="G324:I324" si="982">G313</f>
        <v>0</v>
      </c>
      <c r="H324" s="63">
        <f t="shared" si="982"/>
        <v>0</v>
      </c>
      <c r="I324" s="64">
        <f t="shared" si="982"/>
        <v>0</v>
      </c>
      <c r="J324" s="63">
        <f t="shared" si="951"/>
        <v>0</v>
      </c>
      <c r="K324" s="63">
        <f t="shared" ref="K324:M324" si="983">K313</f>
        <v>0</v>
      </c>
      <c r="L324" s="63">
        <f t="shared" si="983"/>
        <v>0</v>
      </c>
      <c r="M324" s="64">
        <f t="shared" si="983"/>
        <v>0</v>
      </c>
      <c r="N324" s="63">
        <f t="shared" si="953"/>
        <v>0</v>
      </c>
      <c r="O324" s="63">
        <f t="shared" ref="O324:Q324" si="984">O313</f>
        <v>0</v>
      </c>
      <c r="P324" s="63">
        <f t="shared" si="984"/>
        <v>0</v>
      </c>
      <c r="Q324" s="64">
        <f t="shared" si="984"/>
        <v>0</v>
      </c>
      <c r="R324" s="63">
        <f t="shared" si="955"/>
        <v>0</v>
      </c>
      <c r="S324" s="65">
        <f t="shared" si="880"/>
        <v>0</v>
      </c>
    </row>
    <row r="325" spans="1:19" s="6" customFormat="1" ht="15.65" customHeight="1" x14ac:dyDescent="0.3">
      <c r="A325" s="309"/>
      <c r="B325" s="13" t="s">
        <v>64</v>
      </c>
      <c r="C325" s="63">
        <f t="shared" ref="C325:E325" si="985">C319</f>
        <v>0</v>
      </c>
      <c r="D325" s="63">
        <f t="shared" si="985"/>
        <v>0</v>
      </c>
      <c r="E325" s="64">
        <f t="shared" si="985"/>
        <v>0</v>
      </c>
      <c r="F325" s="63">
        <f t="shared" si="949"/>
        <v>0</v>
      </c>
      <c r="G325" s="63">
        <f t="shared" ref="G325:I325" si="986">G319</f>
        <v>0</v>
      </c>
      <c r="H325" s="63">
        <f t="shared" si="986"/>
        <v>0</v>
      </c>
      <c r="I325" s="64">
        <f t="shared" si="986"/>
        <v>0</v>
      </c>
      <c r="J325" s="63">
        <f t="shared" si="951"/>
        <v>0</v>
      </c>
      <c r="K325" s="63">
        <f t="shared" ref="K325:M325" si="987">K319</f>
        <v>0</v>
      </c>
      <c r="L325" s="63">
        <f t="shared" si="987"/>
        <v>0</v>
      </c>
      <c r="M325" s="64">
        <f t="shared" si="987"/>
        <v>0</v>
      </c>
      <c r="N325" s="63">
        <f t="shared" si="953"/>
        <v>0</v>
      </c>
      <c r="O325" s="63">
        <f t="shared" ref="O325:Q325" si="988">O319</f>
        <v>0</v>
      </c>
      <c r="P325" s="63">
        <f t="shared" si="988"/>
        <v>0</v>
      </c>
      <c r="Q325" s="64">
        <f t="shared" si="988"/>
        <v>0</v>
      </c>
      <c r="R325" s="63">
        <f t="shared" si="955"/>
        <v>0</v>
      </c>
      <c r="S325" s="65">
        <f t="shared" si="880"/>
        <v>0</v>
      </c>
    </row>
    <row r="326" spans="1:19" s="6" customFormat="1" ht="15.65" customHeight="1" x14ac:dyDescent="0.3">
      <c r="A326" s="309"/>
      <c r="B326" s="13" t="s">
        <v>65</v>
      </c>
      <c r="C326" s="63">
        <f t="shared" ref="C326:E326" si="989">C317</f>
        <v>0</v>
      </c>
      <c r="D326" s="63">
        <f t="shared" si="989"/>
        <v>0</v>
      </c>
      <c r="E326" s="64">
        <f t="shared" si="989"/>
        <v>0</v>
      </c>
      <c r="F326" s="63">
        <f t="shared" si="949"/>
        <v>0</v>
      </c>
      <c r="G326" s="63">
        <f t="shared" ref="G326:I326" si="990">G317</f>
        <v>0</v>
      </c>
      <c r="H326" s="63">
        <f t="shared" si="990"/>
        <v>0</v>
      </c>
      <c r="I326" s="64">
        <f t="shared" si="990"/>
        <v>0</v>
      </c>
      <c r="J326" s="63">
        <f t="shared" si="951"/>
        <v>0</v>
      </c>
      <c r="K326" s="63">
        <f t="shared" ref="K326:M326" si="991">K317</f>
        <v>0</v>
      </c>
      <c r="L326" s="63">
        <f t="shared" si="991"/>
        <v>0</v>
      </c>
      <c r="M326" s="64">
        <f t="shared" si="991"/>
        <v>0</v>
      </c>
      <c r="N326" s="63">
        <f t="shared" si="953"/>
        <v>0</v>
      </c>
      <c r="O326" s="63">
        <f t="shared" ref="O326:Q326" si="992">O317</f>
        <v>0</v>
      </c>
      <c r="P326" s="63">
        <f t="shared" si="992"/>
        <v>0</v>
      </c>
      <c r="Q326" s="64">
        <f t="shared" si="992"/>
        <v>0</v>
      </c>
      <c r="R326" s="63">
        <f t="shared" si="955"/>
        <v>0</v>
      </c>
      <c r="S326" s="65">
        <f t="shared" si="880"/>
        <v>0</v>
      </c>
    </row>
    <row r="327" spans="1:19" s="6" customFormat="1" ht="15.65" customHeight="1" x14ac:dyDescent="0.3">
      <c r="A327" s="309"/>
      <c r="B327" s="30" t="s">
        <v>149</v>
      </c>
      <c r="C327" s="31">
        <f t="shared" ref="C327:E327" si="993">C314+C320</f>
        <v>0</v>
      </c>
      <c r="D327" s="31">
        <f t="shared" si="993"/>
        <v>0</v>
      </c>
      <c r="E327" s="32">
        <f t="shared" si="993"/>
        <v>0</v>
      </c>
      <c r="F327" s="32">
        <f t="shared" si="949"/>
        <v>0</v>
      </c>
      <c r="G327" s="31">
        <f t="shared" ref="G327:I327" si="994">G314+G320</f>
        <v>0</v>
      </c>
      <c r="H327" s="31">
        <f t="shared" si="994"/>
        <v>0</v>
      </c>
      <c r="I327" s="32">
        <f t="shared" si="994"/>
        <v>0</v>
      </c>
      <c r="J327" s="32">
        <f t="shared" si="951"/>
        <v>0</v>
      </c>
      <c r="K327" s="31">
        <f t="shared" ref="K327:M327" si="995">K314+K320</f>
        <v>0</v>
      </c>
      <c r="L327" s="31">
        <f t="shared" si="995"/>
        <v>0</v>
      </c>
      <c r="M327" s="32">
        <f t="shared" si="995"/>
        <v>0</v>
      </c>
      <c r="N327" s="32">
        <f t="shared" si="953"/>
        <v>0</v>
      </c>
      <c r="O327" s="31">
        <f t="shared" ref="O327:Q327" si="996">O314+O320</f>
        <v>0</v>
      </c>
      <c r="P327" s="31">
        <f t="shared" si="996"/>
        <v>0</v>
      </c>
      <c r="Q327" s="32">
        <f t="shared" si="996"/>
        <v>0</v>
      </c>
      <c r="R327" s="32">
        <f t="shared" si="955"/>
        <v>0</v>
      </c>
      <c r="S327" s="33">
        <f t="shared" si="880"/>
        <v>0</v>
      </c>
    </row>
    <row r="328" spans="1:19" s="6" customFormat="1" ht="15.65" customHeight="1" x14ac:dyDescent="0.3">
      <c r="A328" s="309"/>
      <c r="B328" s="34" t="s">
        <v>66</v>
      </c>
      <c r="C328" s="35">
        <f t="shared" ref="C328:E328" si="997">IF(C$7=0,0,C308/C$7*1000)</f>
        <v>0</v>
      </c>
      <c r="D328" s="35">
        <f t="shared" si="997"/>
        <v>0</v>
      </c>
      <c r="E328" s="35">
        <f t="shared" si="997"/>
        <v>0</v>
      </c>
      <c r="F328" s="36">
        <f t="shared" ref="F328" si="998">IF(SUM(C$7:E$7)=0,0,F308/SUM(C$7:E$7)*1000)</f>
        <v>0</v>
      </c>
      <c r="G328" s="35">
        <f t="shared" ref="G328:I328" si="999">IF(G$7=0,0,G308/G$7*1000)</f>
        <v>0</v>
      </c>
      <c r="H328" s="35">
        <f t="shared" si="999"/>
        <v>0</v>
      </c>
      <c r="I328" s="35">
        <f t="shared" si="999"/>
        <v>0</v>
      </c>
      <c r="J328" s="36">
        <f t="shared" ref="J328" si="1000">IF(SUM(G$7:I$7)=0,0,J308/SUM(G$7:I$7)*1000)</f>
        <v>0</v>
      </c>
      <c r="K328" s="35">
        <f t="shared" ref="K328:M328" si="1001">IF(K$7=0,0,K308/K$7*1000)</f>
        <v>0</v>
      </c>
      <c r="L328" s="35">
        <f t="shared" si="1001"/>
        <v>0</v>
      </c>
      <c r="M328" s="35">
        <f t="shared" si="1001"/>
        <v>0</v>
      </c>
      <c r="N328" s="36">
        <f t="shared" ref="N328" si="1002">IF(SUM(K$7:M$7)=0,0,N308/SUM(K$7:M$7)*1000)</f>
        <v>0</v>
      </c>
      <c r="O328" s="35">
        <f t="shared" ref="O328:Q328" si="1003">IF(O$7=0,0,O308/O$7*1000)</f>
        <v>0</v>
      </c>
      <c r="P328" s="35">
        <f t="shared" si="1003"/>
        <v>0</v>
      </c>
      <c r="Q328" s="35">
        <f t="shared" si="1003"/>
        <v>0</v>
      </c>
      <c r="R328" s="36">
        <f t="shared" ref="R328" si="1004">IF(SUM(O$7:Q$7)=0,0,R308/SUM(O$7:Q$7)*1000)</f>
        <v>0</v>
      </c>
      <c r="S328" s="36">
        <f t="shared" ref="S328" si="1005">IF(SUMIF($C$4:$R$4,1,$C$7:$R$7)=0,0,S308/SUMIF($C$4:$R$4,1,$C$7:$R$7)*1000)</f>
        <v>0</v>
      </c>
    </row>
    <row r="329" spans="1:19" s="6" customFormat="1" ht="15.65" customHeight="1" x14ac:dyDescent="0.3">
      <c r="A329" s="309"/>
      <c r="B329" s="34" t="s">
        <v>67</v>
      </c>
      <c r="C329" s="37">
        <f t="shared" ref="C329:S329" si="1006">IF(C308=0,0,C321/C308)</f>
        <v>0</v>
      </c>
      <c r="D329" s="37">
        <f t="shared" si="1006"/>
        <v>0</v>
      </c>
      <c r="E329" s="37">
        <f t="shared" si="1006"/>
        <v>0</v>
      </c>
      <c r="F329" s="37">
        <f t="shared" si="1006"/>
        <v>0</v>
      </c>
      <c r="G329" s="37">
        <f t="shared" si="1006"/>
        <v>0</v>
      </c>
      <c r="H329" s="37">
        <f t="shared" si="1006"/>
        <v>0</v>
      </c>
      <c r="I329" s="37">
        <f t="shared" si="1006"/>
        <v>0</v>
      </c>
      <c r="J329" s="37">
        <f t="shared" si="1006"/>
        <v>0</v>
      </c>
      <c r="K329" s="37">
        <f t="shared" si="1006"/>
        <v>0</v>
      </c>
      <c r="L329" s="37">
        <f t="shared" si="1006"/>
        <v>0</v>
      </c>
      <c r="M329" s="37">
        <f t="shared" si="1006"/>
        <v>0</v>
      </c>
      <c r="N329" s="37">
        <f t="shared" si="1006"/>
        <v>0</v>
      </c>
      <c r="O329" s="37">
        <f t="shared" si="1006"/>
        <v>0</v>
      </c>
      <c r="P329" s="37">
        <f t="shared" si="1006"/>
        <v>0</v>
      </c>
      <c r="Q329" s="37">
        <f t="shared" si="1006"/>
        <v>0</v>
      </c>
      <c r="R329" s="37">
        <f t="shared" si="1006"/>
        <v>0</v>
      </c>
      <c r="S329" s="37">
        <f t="shared" si="1006"/>
        <v>0</v>
      </c>
    </row>
    <row r="330" spans="1:19" s="6" customFormat="1" ht="15.65" customHeight="1" x14ac:dyDescent="0.3">
      <c r="A330" s="309"/>
      <c r="B330" s="34" t="s">
        <v>68</v>
      </c>
      <c r="C330" s="36">
        <f t="shared" ref="C330:E330" si="1007">IF(C$7=0,0,C321/C$7*1000)</f>
        <v>0</v>
      </c>
      <c r="D330" s="36">
        <f t="shared" si="1007"/>
        <v>0</v>
      </c>
      <c r="E330" s="36">
        <f t="shared" si="1007"/>
        <v>0</v>
      </c>
      <c r="F330" s="36">
        <f t="shared" ref="F330" si="1008">IF(SUM(C$7:E$7)=0,0,F321/SUM(C$7:E$7)*1000)</f>
        <v>0</v>
      </c>
      <c r="G330" s="36">
        <f t="shared" ref="G330:I330" si="1009">IF(G$7=0,0,G321/G$7*1000)</f>
        <v>0</v>
      </c>
      <c r="H330" s="36">
        <f t="shared" si="1009"/>
        <v>0</v>
      </c>
      <c r="I330" s="36">
        <f t="shared" si="1009"/>
        <v>0</v>
      </c>
      <c r="J330" s="36">
        <f t="shared" ref="J330" si="1010">IF(SUM(G$7:I$7)=0,0,J321/SUM(G$7:I$7)*1000)</f>
        <v>0</v>
      </c>
      <c r="K330" s="36">
        <f t="shared" ref="K330:M330" si="1011">IF(K$7=0,0,K321/K$7*1000)</f>
        <v>0</v>
      </c>
      <c r="L330" s="36">
        <f t="shared" si="1011"/>
        <v>0</v>
      </c>
      <c r="M330" s="36">
        <f t="shared" si="1011"/>
        <v>0</v>
      </c>
      <c r="N330" s="36">
        <f t="shared" ref="N330" si="1012">IF(SUM(K$7:M$7)=0,0,N321/SUM(K$7:M$7)*1000)</f>
        <v>0</v>
      </c>
      <c r="O330" s="36">
        <f t="shared" ref="O330:Q330" si="1013">IF(O$7=0,0,O321/O$7*1000)</f>
        <v>0</v>
      </c>
      <c r="P330" s="36">
        <f t="shared" si="1013"/>
        <v>0</v>
      </c>
      <c r="Q330" s="36">
        <f t="shared" si="1013"/>
        <v>0</v>
      </c>
      <c r="R330" s="36">
        <f t="shared" ref="R330" si="1014">IF(SUM(O$7:Q$7)=0,0,R321/SUM(O$7:Q$7)*1000)</f>
        <v>0</v>
      </c>
      <c r="S330" s="36">
        <f t="shared" ref="S330" si="1015">IF(SUMIF($C$4:$R$4,1,$C$7:$R$7)=0,0,S321/SUMIF($C$4:$R$4,1,$C$7:$R$7)*1000)</f>
        <v>0</v>
      </c>
    </row>
    <row r="331" spans="1:19" s="6" customFormat="1" ht="15.65" customHeight="1" x14ac:dyDescent="0.3">
      <c r="A331" s="309"/>
      <c r="B331" s="34" t="s">
        <v>69</v>
      </c>
      <c r="C331" s="37">
        <f t="shared" ref="C331" si="1016">IF(C308=0,0,SUM(C322:C326)/C308)</f>
        <v>0</v>
      </c>
      <c r="D331" s="37">
        <f t="shared" ref="D331:R331" si="1017">IF(D308=0,0,SUM(D322:D326)/D308)</f>
        <v>0</v>
      </c>
      <c r="E331" s="37">
        <f t="shared" si="1017"/>
        <v>0</v>
      </c>
      <c r="F331" s="37">
        <f t="shared" si="1017"/>
        <v>0</v>
      </c>
      <c r="G331" s="37">
        <f t="shared" si="1017"/>
        <v>0</v>
      </c>
      <c r="H331" s="37">
        <f t="shared" si="1017"/>
        <v>0</v>
      </c>
      <c r="I331" s="37">
        <f t="shared" si="1017"/>
        <v>0</v>
      </c>
      <c r="J331" s="37">
        <f t="shared" si="1017"/>
        <v>0</v>
      </c>
      <c r="K331" s="37">
        <f t="shared" si="1017"/>
        <v>0</v>
      </c>
      <c r="L331" s="37">
        <f t="shared" si="1017"/>
        <v>0</v>
      </c>
      <c r="M331" s="37">
        <f t="shared" si="1017"/>
        <v>0</v>
      </c>
      <c r="N331" s="37">
        <f t="shared" si="1017"/>
        <v>0</v>
      </c>
      <c r="O331" s="37">
        <f t="shared" si="1017"/>
        <v>0</v>
      </c>
      <c r="P331" s="37">
        <f t="shared" si="1017"/>
        <v>0</v>
      </c>
      <c r="Q331" s="37">
        <f t="shared" si="1017"/>
        <v>0</v>
      </c>
      <c r="R331" s="37">
        <f t="shared" si="1017"/>
        <v>0</v>
      </c>
      <c r="S331" s="37">
        <f t="shared" si="937"/>
        <v>0</v>
      </c>
    </row>
    <row r="332" spans="1:19" s="6" customFormat="1" ht="15.65" customHeight="1" thickBot="1" x14ac:dyDescent="0.35">
      <c r="A332" s="310"/>
      <c r="B332" s="38" t="s">
        <v>70</v>
      </c>
      <c r="C332" s="39">
        <f t="shared" ref="C332" si="1018">IF(C$7=0,0,SUM(C322:C326)/C$7*1000)</f>
        <v>0</v>
      </c>
      <c r="D332" s="39">
        <f t="shared" ref="D332:E332" si="1019">IF(D$7=0,0,SUM(D322:D326)/D$7*1000)</f>
        <v>0</v>
      </c>
      <c r="E332" s="39">
        <f t="shared" si="1019"/>
        <v>0</v>
      </c>
      <c r="F332" s="39">
        <f t="shared" ref="F332" si="1020">IF(SUM(C$7:E$7)=0,0,SUM(F322:F326)/SUM(C$7:E$7)*1000)</f>
        <v>0</v>
      </c>
      <c r="G332" s="39">
        <f t="shared" ref="G332:I332" si="1021">IF(G$7=0,0,SUM(G322:G326)/G$7*1000)</f>
        <v>0</v>
      </c>
      <c r="H332" s="39">
        <f t="shared" si="1021"/>
        <v>0</v>
      </c>
      <c r="I332" s="39">
        <f t="shared" si="1021"/>
        <v>0</v>
      </c>
      <c r="J332" s="39">
        <f t="shared" ref="J332" si="1022">IF(SUM(G$7:I$7)=0,0,SUM(J322:J326)/SUM(G$7:I$7)*1000)</f>
        <v>0</v>
      </c>
      <c r="K332" s="39">
        <f t="shared" ref="K332:M332" si="1023">IF(K$7=0,0,SUM(K322:K326)/K$7*1000)</f>
        <v>0</v>
      </c>
      <c r="L332" s="39">
        <f t="shared" si="1023"/>
        <v>0</v>
      </c>
      <c r="M332" s="39">
        <f t="shared" si="1023"/>
        <v>0</v>
      </c>
      <c r="N332" s="39">
        <f t="shared" ref="N332" si="1024">IF(SUM(K$7:M$7)=0,0,SUM(N322:N326)/SUM(K$7:M$7)*1000)</f>
        <v>0</v>
      </c>
      <c r="O332" s="39">
        <f t="shared" ref="O332:Q332" si="1025">IF(O$7=0,0,SUM(O322:O326)/O$7*1000)</f>
        <v>0</v>
      </c>
      <c r="P332" s="39">
        <f t="shared" si="1025"/>
        <v>0</v>
      </c>
      <c r="Q332" s="39">
        <f t="shared" si="1025"/>
        <v>0</v>
      </c>
      <c r="R332" s="39">
        <f t="shared" ref="R332" si="1026">IF(SUM(O$7:Q$7)=0,0,SUM(R322:R326)/SUM(O$7:Q$7)*1000)</f>
        <v>0</v>
      </c>
      <c r="S332" s="39">
        <f t="shared" ref="S332" si="1027">IF(SUMIF($C$4:$R$4,1,$C$7:$R$7)=0,0,SUM(S322:S326)/SUMIF($C$4:$R$4,1,$C$7:$R$7)*1000)</f>
        <v>0</v>
      </c>
    </row>
    <row r="333" spans="1:19" s="6" customFormat="1" ht="15.65" customHeight="1" x14ac:dyDescent="0.3">
      <c r="A333" s="311" t="s">
        <v>16</v>
      </c>
      <c r="B333" s="17" t="s">
        <v>54</v>
      </c>
      <c r="C333" s="54">
        <f t="shared" ref="C333:E333" si="1028">C334+C340</f>
        <v>0</v>
      </c>
      <c r="D333" s="54">
        <f t="shared" si="1028"/>
        <v>0</v>
      </c>
      <c r="E333" s="54">
        <f t="shared" si="1028"/>
        <v>0</v>
      </c>
      <c r="F333" s="54">
        <f t="shared" ref="F333:F352" si="1029">SUM(C333:E333)</f>
        <v>0</v>
      </c>
      <c r="G333" s="54">
        <f t="shared" ref="G333:I333" si="1030">G334+G340</f>
        <v>0</v>
      </c>
      <c r="H333" s="54">
        <f t="shared" si="1030"/>
        <v>0</v>
      </c>
      <c r="I333" s="54">
        <f t="shared" si="1030"/>
        <v>0</v>
      </c>
      <c r="J333" s="54">
        <f t="shared" ref="J333:J352" si="1031">SUM(G333:I333)</f>
        <v>0</v>
      </c>
      <c r="K333" s="54">
        <f t="shared" ref="K333:M333" si="1032">K334+K340</f>
        <v>0</v>
      </c>
      <c r="L333" s="54">
        <f t="shared" si="1032"/>
        <v>0</v>
      </c>
      <c r="M333" s="54">
        <f t="shared" si="1032"/>
        <v>0</v>
      </c>
      <c r="N333" s="54">
        <f t="shared" ref="N333:N352" si="1033">SUM(K333:M333)</f>
        <v>0</v>
      </c>
      <c r="O333" s="54">
        <f t="shared" ref="O333:Q333" si="1034">O334+O340</f>
        <v>0</v>
      </c>
      <c r="P333" s="54">
        <f t="shared" si="1034"/>
        <v>0</v>
      </c>
      <c r="Q333" s="54">
        <f t="shared" si="1034"/>
        <v>0</v>
      </c>
      <c r="R333" s="54">
        <f t="shared" ref="R333:R352" si="1035">SUM(O333:Q333)</f>
        <v>0</v>
      </c>
      <c r="S333" s="56">
        <f t="shared" ref="S333" si="1036">SUMIF($C$4:$R$4,1,$C333:$R333)</f>
        <v>0</v>
      </c>
    </row>
    <row r="334" spans="1:19" s="6" customFormat="1" ht="15.65" customHeight="1" x14ac:dyDescent="0.3">
      <c r="A334" s="309"/>
      <c r="B334" s="19" t="s">
        <v>55</v>
      </c>
      <c r="C334" s="55">
        <f t="shared" ref="C334:E334" si="1037">SUM(C335:C339)</f>
        <v>0</v>
      </c>
      <c r="D334" s="55">
        <f t="shared" si="1037"/>
        <v>0</v>
      </c>
      <c r="E334" s="55">
        <f t="shared" si="1037"/>
        <v>0</v>
      </c>
      <c r="F334" s="53">
        <f t="shared" si="1029"/>
        <v>0</v>
      </c>
      <c r="G334" s="55">
        <f t="shared" ref="G334:I334" si="1038">SUM(G335:G339)</f>
        <v>0</v>
      </c>
      <c r="H334" s="55">
        <f t="shared" si="1038"/>
        <v>0</v>
      </c>
      <c r="I334" s="55">
        <f t="shared" si="1038"/>
        <v>0</v>
      </c>
      <c r="J334" s="53">
        <f t="shared" si="1031"/>
        <v>0</v>
      </c>
      <c r="K334" s="55">
        <f t="shared" ref="K334:M334" si="1039">SUM(K335:K339)</f>
        <v>0</v>
      </c>
      <c r="L334" s="55">
        <f t="shared" si="1039"/>
        <v>0</v>
      </c>
      <c r="M334" s="55">
        <f t="shared" si="1039"/>
        <v>0</v>
      </c>
      <c r="N334" s="53">
        <f t="shared" si="1033"/>
        <v>0</v>
      </c>
      <c r="O334" s="55">
        <f t="shared" ref="O334:Q334" si="1040">SUM(O335:O339)</f>
        <v>0</v>
      </c>
      <c r="P334" s="55">
        <f t="shared" si="1040"/>
        <v>0</v>
      </c>
      <c r="Q334" s="55">
        <f t="shared" si="1040"/>
        <v>0</v>
      </c>
      <c r="R334" s="53">
        <f t="shared" si="1035"/>
        <v>0</v>
      </c>
      <c r="S334" s="57">
        <f t="shared" si="880"/>
        <v>0</v>
      </c>
    </row>
    <row r="335" spans="1:19" s="6" customFormat="1" ht="15.65" customHeight="1" x14ac:dyDescent="0.3">
      <c r="A335" s="309"/>
      <c r="B335" s="21" t="s">
        <v>56</v>
      </c>
      <c r="C335" s="49"/>
      <c r="D335" s="49"/>
      <c r="E335" s="49"/>
      <c r="F335" s="52">
        <f t="shared" si="1029"/>
        <v>0</v>
      </c>
      <c r="G335" s="49"/>
      <c r="H335" s="49"/>
      <c r="I335" s="49"/>
      <c r="J335" s="52">
        <f t="shared" si="1031"/>
        <v>0</v>
      </c>
      <c r="K335" s="49"/>
      <c r="L335" s="49"/>
      <c r="M335" s="49"/>
      <c r="N335" s="52">
        <f t="shared" si="1033"/>
        <v>0</v>
      </c>
      <c r="O335" s="49"/>
      <c r="P335" s="49"/>
      <c r="Q335" s="49"/>
      <c r="R335" s="52">
        <f t="shared" si="1035"/>
        <v>0</v>
      </c>
      <c r="S335" s="58">
        <f t="shared" si="880"/>
        <v>0</v>
      </c>
    </row>
    <row r="336" spans="1:19" s="6" customFormat="1" ht="15.65" customHeight="1" x14ac:dyDescent="0.3">
      <c r="A336" s="309"/>
      <c r="B336" s="22" t="s">
        <v>57</v>
      </c>
      <c r="C336" s="50"/>
      <c r="D336" s="50"/>
      <c r="E336" s="50"/>
      <c r="F336" s="53">
        <f t="shared" si="1029"/>
        <v>0</v>
      </c>
      <c r="G336" s="50"/>
      <c r="H336" s="50"/>
      <c r="I336" s="50"/>
      <c r="J336" s="53">
        <f t="shared" si="1031"/>
        <v>0</v>
      </c>
      <c r="K336" s="50"/>
      <c r="L336" s="50"/>
      <c r="M336" s="50"/>
      <c r="N336" s="53">
        <f t="shared" si="1033"/>
        <v>0</v>
      </c>
      <c r="O336" s="50"/>
      <c r="P336" s="50"/>
      <c r="Q336" s="50"/>
      <c r="R336" s="53">
        <f t="shared" si="1035"/>
        <v>0</v>
      </c>
      <c r="S336" s="59">
        <f t="shared" si="880"/>
        <v>0</v>
      </c>
    </row>
    <row r="337" spans="1:19" s="6" customFormat="1" ht="15.65" customHeight="1" x14ac:dyDescent="0.3">
      <c r="A337" s="309"/>
      <c r="B337" s="22" t="s">
        <v>58</v>
      </c>
      <c r="C337" s="50"/>
      <c r="D337" s="50"/>
      <c r="E337" s="50"/>
      <c r="F337" s="53">
        <f t="shared" si="1029"/>
        <v>0</v>
      </c>
      <c r="G337" s="50"/>
      <c r="H337" s="50"/>
      <c r="I337" s="50"/>
      <c r="J337" s="53">
        <f t="shared" si="1031"/>
        <v>0</v>
      </c>
      <c r="K337" s="50"/>
      <c r="L337" s="50"/>
      <c r="M337" s="50"/>
      <c r="N337" s="53">
        <f t="shared" si="1033"/>
        <v>0</v>
      </c>
      <c r="O337" s="50"/>
      <c r="P337" s="50"/>
      <c r="Q337" s="50"/>
      <c r="R337" s="53">
        <f t="shared" si="1035"/>
        <v>0</v>
      </c>
      <c r="S337" s="59">
        <f t="shared" si="880"/>
        <v>0</v>
      </c>
    </row>
    <row r="338" spans="1:19" s="6" customFormat="1" ht="15.65" customHeight="1" x14ac:dyDescent="0.3">
      <c r="A338" s="309"/>
      <c r="B338" s="22" t="s">
        <v>59</v>
      </c>
      <c r="C338" s="50"/>
      <c r="D338" s="50"/>
      <c r="E338" s="50"/>
      <c r="F338" s="53">
        <f t="shared" si="1029"/>
        <v>0</v>
      </c>
      <c r="G338" s="50"/>
      <c r="H338" s="50"/>
      <c r="I338" s="50"/>
      <c r="J338" s="53">
        <f t="shared" si="1031"/>
        <v>0</v>
      </c>
      <c r="K338" s="50"/>
      <c r="L338" s="50"/>
      <c r="M338" s="50"/>
      <c r="N338" s="53">
        <f t="shared" si="1033"/>
        <v>0</v>
      </c>
      <c r="O338" s="50"/>
      <c r="P338" s="50"/>
      <c r="Q338" s="50"/>
      <c r="R338" s="53">
        <f t="shared" si="1035"/>
        <v>0</v>
      </c>
      <c r="S338" s="59">
        <f t="shared" si="880"/>
        <v>0</v>
      </c>
    </row>
    <row r="339" spans="1:19" s="6" customFormat="1" ht="15.65" customHeight="1" x14ac:dyDescent="0.3">
      <c r="A339" s="309"/>
      <c r="B339" s="23" t="s">
        <v>148</v>
      </c>
      <c r="C339" s="51"/>
      <c r="D339" s="51"/>
      <c r="E339" s="51"/>
      <c r="F339" s="54">
        <f t="shared" si="1029"/>
        <v>0</v>
      </c>
      <c r="G339" s="51"/>
      <c r="H339" s="51"/>
      <c r="I339" s="51"/>
      <c r="J339" s="54">
        <f t="shared" si="1031"/>
        <v>0</v>
      </c>
      <c r="K339" s="51"/>
      <c r="L339" s="51"/>
      <c r="M339" s="51"/>
      <c r="N339" s="54">
        <f t="shared" si="1033"/>
        <v>0</v>
      </c>
      <c r="O339" s="51"/>
      <c r="P339" s="51"/>
      <c r="Q339" s="51"/>
      <c r="R339" s="54">
        <f t="shared" si="1035"/>
        <v>0</v>
      </c>
      <c r="S339" s="83">
        <f t="shared" si="880"/>
        <v>0</v>
      </c>
    </row>
    <row r="340" spans="1:19" s="6" customFormat="1" ht="15.65" customHeight="1" x14ac:dyDescent="0.3">
      <c r="A340" s="309"/>
      <c r="B340" s="19" t="s">
        <v>60</v>
      </c>
      <c r="C340" s="55">
        <f t="shared" ref="C340" si="1041">SUM(C341:C345)</f>
        <v>0</v>
      </c>
      <c r="D340" s="55">
        <f t="shared" ref="D340:E340" si="1042">SUM(D341:D345)</f>
        <v>0</v>
      </c>
      <c r="E340" s="55">
        <f t="shared" si="1042"/>
        <v>0</v>
      </c>
      <c r="F340" s="53">
        <f t="shared" si="1029"/>
        <v>0</v>
      </c>
      <c r="G340" s="55">
        <f t="shared" ref="G340" si="1043">SUM(G341:G345)</f>
        <v>0</v>
      </c>
      <c r="H340" s="55">
        <f t="shared" ref="H340:I340" si="1044">SUM(H341:H345)</f>
        <v>0</v>
      </c>
      <c r="I340" s="55">
        <f t="shared" si="1044"/>
        <v>0</v>
      </c>
      <c r="J340" s="53">
        <f t="shared" si="1031"/>
        <v>0</v>
      </c>
      <c r="K340" s="55">
        <f t="shared" ref="K340" si="1045">SUM(K341:K345)</f>
        <v>0</v>
      </c>
      <c r="L340" s="55">
        <f t="shared" ref="L340:M340" si="1046">SUM(L341:L345)</f>
        <v>0</v>
      </c>
      <c r="M340" s="55">
        <f t="shared" si="1046"/>
        <v>0</v>
      </c>
      <c r="N340" s="53">
        <f t="shared" si="1033"/>
        <v>0</v>
      </c>
      <c r="O340" s="55">
        <f t="shared" ref="O340" si="1047">SUM(O341:O345)</f>
        <v>0</v>
      </c>
      <c r="P340" s="55">
        <f t="shared" ref="P340:Q340" si="1048">SUM(P341:P345)</f>
        <v>0</v>
      </c>
      <c r="Q340" s="55">
        <f t="shared" si="1048"/>
        <v>0</v>
      </c>
      <c r="R340" s="53">
        <f t="shared" si="1035"/>
        <v>0</v>
      </c>
      <c r="S340" s="57">
        <f t="shared" si="880"/>
        <v>0</v>
      </c>
    </row>
    <row r="341" spans="1:19" s="6" customFormat="1" ht="15.65" customHeight="1" x14ac:dyDescent="0.3">
      <c r="A341" s="309"/>
      <c r="B341" s="24" t="s">
        <v>56</v>
      </c>
      <c r="C341" s="49"/>
      <c r="D341" s="49"/>
      <c r="E341" s="49"/>
      <c r="F341" s="52">
        <f t="shared" si="1029"/>
        <v>0</v>
      </c>
      <c r="G341" s="49"/>
      <c r="H341" s="49"/>
      <c r="I341" s="49"/>
      <c r="J341" s="52">
        <f t="shared" si="1031"/>
        <v>0</v>
      </c>
      <c r="K341" s="49"/>
      <c r="L341" s="49"/>
      <c r="M341" s="49"/>
      <c r="N341" s="52">
        <f t="shared" si="1033"/>
        <v>0</v>
      </c>
      <c r="O341" s="49"/>
      <c r="P341" s="49"/>
      <c r="Q341" s="49"/>
      <c r="R341" s="52">
        <f t="shared" si="1035"/>
        <v>0</v>
      </c>
      <c r="S341" s="58">
        <f t="shared" si="880"/>
        <v>0</v>
      </c>
    </row>
    <row r="342" spans="1:19" s="6" customFormat="1" ht="15.65" customHeight="1" x14ac:dyDescent="0.3">
      <c r="A342" s="309"/>
      <c r="B342" s="25" t="s">
        <v>61</v>
      </c>
      <c r="C342" s="50"/>
      <c r="D342" s="50"/>
      <c r="E342" s="50"/>
      <c r="F342" s="53">
        <f t="shared" si="1029"/>
        <v>0</v>
      </c>
      <c r="G342" s="50"/>
      <c r="H342" s="50"/>
      <c r="I342" s="50"/>
      <c r="J342" s="53">
        <f t="shared" si="1031"/>
        <v>0</v>
      </c>
      <c r="K342" s="50"/>
      <c r="L342" s="50"/>
      <c r="M342" s="50"/>
      <c r="N342" s="53">
        <f t="shared" si="1033"/>
        <v>0</v>
      </c>
      <c r="O342" s="50"/>
      <c r="P342" s="50"/>
      <c r="Q342" s="50"/>
      <c r="R342" s="53">
        <f t="shared" si="1035"/>
        <v>0</v>
      </c>
      <c r="S342" s="59">
        <f t="shared" si="880"/>
        <v>0</v>
      </c>
    </row>
    <row r="343" spans="1:19" s="6" customFormat="1" ht="15.65" customHeight="1" x14ac:dyDescent="0.3">
      <c r="A343" s="309"/>
      <c r="B343" s="25" t="s">
        <v>58</v>
      </c>
      <c r="C343" s="50"/>
      <c r="D343" s="50"/>
      <c r="E343" s="50"/>
      <c r="F343" s="53">
        <f t="shared" si="1029"/>
        <v>0</v>
      </c>
      <c r="G343" s="50"/>
      <c r="H343" s="50"/>
      <c r="I343" s="50"/>
      <c r="J343" s="53">
        <f t="shared" si="1031"/>
        <v>0</v>
      </c>
      <c r="K343" s="50"/>
      <c r="L343" s="50"/>
      <c r="M343" s="50"/>
      <c r="N343" s="53">
        <f t="shared" si="1033"/>
        <v>0</v>
      </c>
      <c r="O343" s="50"/>
      <c r="P343" s="50"/>
      <c r="Q343" s="50"/>
      <c r="R343" s="53">
        <f t="shared" si="1035"/>
        <v>0</v>
      </c>
      <c r="S343" s="59">
        <f t="shared" si="880"/>
        <v>0</v>
      </c>
    </row>
    <row r="344" spans="1:19" s="6" customFormat="1" ht="15.65" customHeight="1" x14ac:dyDescent="0.3">
      <c r="A344" s="309"/>
      <c r="B344" s="25" t="s">
        <v>62</v>
      </c>
      <c r="C344" s="50"/>
      <c r="D344" s="50"/>
      <c r="E344" s="50"/>
      <c r="F344" s="53">
        <f t="shared" si="1029"/>
        <v>0</v>
      </c>
      <c r="G344" s="50"/>
      <c r="H344" s="50"/>
      <c r="I344" s="50"/>
      <c r="J344" s="53">
        <f t="shared" si="1031"/>
        <v>0</v>
      </c>
      <c r="K344" s="50"/>
      <c r="L344" s="50"/>
      <c r="M344" s="50"/>
      <c r="N344" s="53">
        <f t="shared" si="1033"/>
        <v>0</v>
      </c>
      <c r="O344" s="50"/>
      <c r="P344" s="50"/>
      <c r="Q344" s="50"/>
      <c r="R344" s="53">
        <f t="shared" si="1035"/>
        <v>0</v>
      </c>
      <c r="S344" s="59">
        <f t="shared" si="880"/>
        <v>0</v>
      </c>
    </row>
    <row r="345" spans="1:19" s="6" customFormat="1" ht="15.65" customHeight="1" x14ac:dyDescent="0.3">
      <c r="A345" s="309"/>
      <c r="B345" s="23" t="s">
        <v>148</v>
      </c>
      <c r="C345" s="51"/>
      <c r="D345" s="51"/>
      <c r="E345" s="51"/>
      <c r="F345" s="54">
        <f t="shared" si="1029"/>
        <v>0</v>
      </c>
      <c r="G345" s="51"/>
      <c r="H345" s="51"/>
      <c r="I345" s="51"/>
      <c r="J345" s="54">
        <f t="shared" si="1031"/>
        <v>0</v>
      </c>
      <c r="K345" s="51"/>
      <c r="L345" s="51"/>
      <c r="M345" s="51"/>
      <c r="N345" s="54">
        <f t="shared" si="1033"/>
        <v>0</v>
      </c>
      <c r="O345" s="51"/>
      <c r="P345" s="51"/>
      <c r="Q345" s="51"/>
      <c r="R345" s="54">
        <f t="shared" si="1035"/>
        <v>0</v>
      </c>
      <c r="S345" s="83">
        <f t="shared" si="880"/>
        <v>0</v>
      </c>
    </row>
    <row r="346" spans="1:19" s="6" customFormat="1" ht="15.65" customHeight="1" x14ac:dyDescent="0.3">
      <c r="A346" s="309"/>
      <c r="B346" s="13" t="s">
        <v>43</v>
      </c>
      <c r="C346" s="60">
        <f t="shared" ref="C346:E346" si="1049">C335+C341</f>
        <v>0</v>
      </c>
      <c r="D346" s="60">
        <f t="shared" si="1049"/>
        <v>0</v>
      </c>
      <c r="E346" s="61">
        <f t="shared" si="1049"/>
        <v>0</v>
      </c>
      <c r="F346" s="60">
        <f t="shared" si="1029"/>
        <v>0</v>
      </c>
      <c r="G346" s="60">
        <f t="shared" ref="G346:I346" si="1050">G335+G341</f>
        <v>0</v>
      </c>
      <c r="H346" s="60">
        <f t="shared" si="1050"/>
        <v>0</v>
      </c>
      <c r="I346" s="61">
        <f t="shared" si="1050"/>
        <v>0</v>
      </c>
      <c r="J346" s="60">
        <f t="shared" si="1031"/>
        <v>0</v>
      </c>
      <c r="K346" s="60">
        <f t="shared" ref="K346:M346" si="1051">K335+K341</f>
        <v>0</v>
      </c>
      <c r="L346" s="60">
        <f t="shared" si="1051"/>
        <v>0</v>
      </c>
      <c r="M346" s="61">
        <f t="shared" si="1051"/>
        <v>0</v>
      </c>
      <c r="N346" s="60">
        <f t="shared" si="1033"/>
        <v>0</v>
      </c>
      <c r="O346" s="60">
        <f t="shared" ref="O346:Q346" si="1052">O335+O341</f>
        <v>0</v>
      </c>
      <c r="P346" s="60">
        <f t="shared" si="1052"/>
        <v>0</v>
      </c>
      <c r="Q346" s="61">
        <f t="shared" si="1052"/>
        <v>0</v>
      </c>
      <c r="R346" s="60">
        <f t="shared" si="1035"/>
        <v>0</v>
      </c>
      <c r="S346" s="62">
        <f t="shared" si="880"/>
        <v>0</v>
      </c>
    </row>
    <row r="347" spans="1:19" s="6" customFormat="1" ht="15.65" customHeight="1" x14ac:dyDescent="0.3">
      <c r="A347" s="309"/>
      <c r="B347" s="13" t="s">
        <v>44</v>
      </c>
      <c r="C347" s="63">
        <f t="shared" ref="C347:E347" si="1053">C336</f>
        <v>0</v>
      </c>
      <c r="D347" s="63">
        <f t="shared" si="1053"/>
        <v>0</v>
      </c>
      <c r="E347" s="64">
        <f t="shared" si="1053"/>
        <v>0</v>
      </c>
      <c r="F347" s="63">
        <f t="shared" si="1029"/>
        <v>0</v>
      </c>
      <c r="G347" s="63">
        <f t="shared" ref="G347:I347" si="1054">G336</f>
        <v>0</v>
      </c>
      <c r="H347" s="63">
        <f t="shared" si="1054"/>
        <v>0</v>
      </c>
      <c r="I347" s="64">
        <f t="shared" si="1054"/>
        <v>0</v>
      </c>
      <c r="J347" s="63">
        <f t="shared" si="1031"/>
        <v>0</v>
      </c>
      <c r="K347" s="63">
        <f t="shared" ref="K347:M347" si="1055">K336</f>
        <v>0</v>
      </c>
      <c r="L347" s="63">
        <f t="shared" si="1055"/>
        <v>0</v>
      </c>
      <c r="M347" s="64">
        <f t="shared" si="1055"/>
        <v>0</v>
      </c>
      <c r="N347" s="63">
        <f t="shared" si="1033"/>
        <v>0</v>
      </c>
      <c r="O347" s="63">
        <f t="shared" ref="O347:Q347" si="1056">O336</f>
        <v>0</v>
      </c>
      <c r="P347" s="63">
        <f t="shared" si="1056"/>
        <v>0</v>
      </c>
      <c r="Q347" s="64">
        <f t="shared" si="1056"/>
        <v>0</v>
      </c>
      <c r="R347" s="63">
        <f t="shared" si="1035"/>
        <v>0</v>
      </c>
      <c r="S347" s="65">
        <f t="shared" si="880"/>
        <v>0</v>
      </c>
    </row>
    <row r="348" spans="1:19" s="6" customFormat="1" ht="15.65" customHeight="1" x14ac:dyDescent="0.3">
      <c r="A348" s="309"/>
      <c r="B348" s="13" t="s">
        <v>45</v>
      </c>
      <c r="C348" s="63">
        <f t="shared" ref="C348:E348" si="1057">C337+C343</f>
        <v>0</v>
      </c>
      <c r="D348" s="63">
        <f t="shared" si="1057"/>
        <v>0</v>
      </c>
      <c r="E348" s="64">
        <f t="shared" si="1057"/>
        <v>0</v>
      </c>
      <c r="F348" s="63">
        <f t="shared" si="1029"/>
        <v>0</v>
      </c>
      <c r="G348" s="63">
        <f t="shared" ref="G348:I348" si="1058">G337+G343</f>
        <v>0</v>
      </c>
      <c r="H348" s="63">
        <f t="shared" si="1058"/>
        <v>0</v>
      </c>
      <c r="I348" s="64">
        <f t="shared" si="1058"/>
        <v>0</v>
      </c>
      <c r="J348" s="63">
        <f t="shared" si="1031"/>
        <v>0</v>
      </c>
      <c r="K348" s="63">
        <f t="shared" ref="K348:M348" si="1059">K337+K343</f>
        <v>0</v>
      </c>
      <c r="L348" s="63">
        <f t="shared" si="1059"/>
        <v>0</v>
      </c>
      <c r="M348" s="64">
        <f t="shared" si="1059"/>
        <v>0</v>
      </c>
      <c r="N348" s="63">
        <f t="shared" si="1033"/>
        <v>0</v>
      </c>
      <c r="O348" s="63">
        <f t="shared" ref="O348:Q348" si="1060">O337+O343</f>
        <v>0</v>
      </c>
      <c r="P348" s="63">
        <f t="shared" si="1060"/>
        <v>0</v>
      </c>
      <c r="Q348" s="64">
        <f t="shared" si="1060"/>
        <v>0</v>
      </c>
      <c r="R348" s="63">
        <f t="shared" si="1035"/>
        <v>0</v>
      </c>
      <c r="S348" s="65">
        <f t="shared" si="880"/>
        <v>0</v>
      </c>
    </row>
    <row r="349" spans="1:19" s="6" customFormat="1" ht="15.65" customHeight="1" x14ac:dyDescent="0.3">
      <c r="A349" s="309"/>
      <c r="B349" s="13" t="s">
        <v>63</v>
      </c>
      <c r="C349" s="63">
        <f t="shared" ref="C349:E349" si="1061">C338</f>
        <v>0</v>
      </c>
      <c r="D349" s="63">
        <f t="shared" si="1061"/>
        <v>0</v>
      </c>
      <c r="E349" s="64">
        <f t="shared" si="1061"/>
        <v>0</v>
      </c>
      <c r="F349" s="63">
        <f t="shared" si="1029"/>
        <v>0</v>
      </c>
      <c r="G349" s="63">
        <f t="shared" ref="G349:I349" si="1062">G338</f>
        <v>0</v>
      </c>
      <c r="H349" s="63">
        <f t="shared" si="1062"/>
        <v>0</v>
      </c>
      <c r="I349" s="64">
        <f t="shared" si="1062"/>
        <v>0</v>
      </c>
      <c r="J349" s="63">
        <f t="shared" si="1031"/>
        <v>0</v>
      </c>
      <c r="K349" s="63">
        <f t="shared" ref="K349:M349" si="1063">K338</f>
        <v>0</v>
      </c>
      <c r="L349" s="63">
        <f t="shared" si="1063"/>
        <v>0</v>
      </c>
      <c r="M349" s="64">
        <f t="shared" si="1063"/>
        <v>0</v>
      </c>
      <c r="N349" s="63">
        <f t="shared" si="1033"/>
        <v>0</v>
      </c>
      <c r="O349" s="63">
        <f t="shared" ref="O349:Q349" si="1064">O338</f>
        <v>0</v>
      </c>
      <c r="P349" s="63">
        <f t="shared" si="1064"/>
        <v>0</v>
      </c>
      <c r="Q349" s="64">
        <f t="shared" si="1064"/>
        <v>0</v>
      </c>
      <c r="R349" s="63">
        <f t="shared" si="1035"/>
        <v>0</v>
      </c>
      <c r="S349" s="65">
        <f t="shared" si="880"/>
        <v>0</v>
      </c>
    </row>
    <row r="350" spans="1:19" s="6" customFormat="1" ht="15.65" customHeight="1" x14ac:dyDescent="0.3">
      <c r="A350" s="309"/>
      <c r="B350" s="13" t="s">
        <v>64</v>
      </c>
      <c r="C350" s="63">
        <f t="shared" ref="C350:E350" si="1065">C344</f>
        <v>0</v>
      </c>
      <c r="D350" s="63">
        <f t="shared" si="1065"/>
        <v>0</v>
      </c>
      <c r="E350" s="64">
        <f t="shared" si="1065"/>
        <v>0</v>
      </c>
      <c r="F350" s="63">
        <f t="shared" si="1029"/>
        <v>0</v>
      </c>
      <c r="G350" s="63">
        <f t="shared" ref="G350:I350" si="1066">G344</f>
        <v>0</v>
      </c>
      <c r="H350" s="63">
        <f t="shared" si="1066"/>
        <v>0</v>
      </c>
      <c r="I350" s="64">
        <f t="shared" si="1066"/>
        <v>0</v>
      </c>
      <c r="J350" s="63">
        <f t="shared" si="1031"/>
        <v>0</v>
      </c>
      <c r="K350" s="63">
        <f t="shared" ref="K350:M350" si="1067">K344</f>
        <v>0</v>
      </c>
      <c r="L350" s="63">
        <f t="shared" si="1067"/>
        <v>0</v>
      </c>
      <c r="M350" s="64">
        <f t="shared" si="1067"/>
        <v>0</v>
      </c>
      <c r="N350" s="63">
        <f t="shared" si="1033"/>
        <v>0</v>
      </c>
      <c r="O350" s="63">
        <f t="shared" ref="O350:Q350" si="1068">O344</f>
        <v>0</v>
      </c>
      <c r="P350" s="63">
        <f t="shared" si="1068"/>
        <v>0</v>
      </c>
      <c r="Q350" s="64">
        <f t="shared" si="1068"/>
        <v>0</v>
      </c>
      <c r="R350" s="63">
        <f t="shared" si="1035"/>
        <v>0</v>
      </c>
      <c r="S350" s="65">
        <f t="shared" si="880"/>
        <v>0</v>
      </c>
    </row>
    <row r="351" spans="1:19" s="6" customFormat="1" ht="15.65" customHeight="1" x14ac:dyDescent="0.3">
      <c r="A351" s="309"/>
      <c r="B351" s="13" t="s">
        <v>65</v>
      </c>
      <c r="C351" s="63">
        <f t="shared" ref="C351:E351" si="1069">C342</f>
        <v>0</v>
      </c>
      <c r="D351" s="63">
        <f t="shared" si="1069"/>
        <v>0</v>
      </c>
      <c r="E351" s="64">
        <f t="shared" si="1069"/>
        <v>0</v>
      </c>
      <c r="F351" s="63">
        <f t="shared" si="1029"/>
        <v>0</v>
      </c>
      <c r="G351" s="63">
        <f t="shared" ref="G351:I351" si="1070">G342</f>
        <v>0</v>
      </c>
      <c r="H351" s="63">
        <f t="shared" si="1070"/>
        <v>0</v>
      </c>
      <c r="I351" s="64">
        <f t="shared" si="1070"/>
        <v>0</v>
      </c>
      <c r="J351" s="63">
        <f t="shared" si="1031"/>
        <v>0</v>
      </c>
      <c r="K351" s="63">
        <f t="shared" ref="K351:M351" si="1071">K342</f>
        <v>0</v>
      </c>
      <c r="L351" s="63">
        <f t="shared" si="1071"/>
        <v>0</v>
      </c>
      <c r="M351" s="64">
        <f t="shared" si="1071"/>
        <v>0</v>
      </c>
      <c r="N351" s="63">
        <f t="shared" si="1033"/>
        <v>0</v>
      </c>
      <c r="O351" s="63">
        <f t="shared" ref="O351:Q351" si="1072">O342</f>
        <v>0</v>
      </c>
      <c r="P351" s="63">
        <f t="shared" si="1072"/>
        <v>0</v>
      </c>
      <c r="Q351" s="64">
        <f t="shared" si="1072"/>
        <v>0</v>
      </c>
      <c r="R351" s="63">
        <f t="shared" si="1035"/>
        <v>0</v>
      </c>
      <c r="S351" s="65">
        <f t="shared" si="880"/>
        <v>0</v>
      </c>
    </row>
    <row r="352" spans="1:19" s="6" customFormat="1" ht="15.65" customHeight="1" x14ac:dyDescent="0.3">
      <c r="A352" s="309"/>
      <c r="B352" s="30" t="s">
        <v>149</v>
      </c>
      <c r="C352" s="31">
        <f t="shared" ref="C352:E352" si="1073">C339+C345</f>
        <v>0</v>
      </c>
      <c r="D352" s="31">
        <f t="shared" si="1073"/>
        <v>0</v>
      </c>
      <c r="E352" s="32">
        <f t="shared" si="1073"/>
        <v>0</v>
      </c>
      <c r="F352" s="32">
        <f t="shared" si="1029"/>
        <v>0</v>
      </c>
      <c r="G352" s="31">
        <f t="shared" ref="G352:I352" si="1074">G339+G345</f>
        <v>0</v>
      </c>
      <c r="H352" s="31">
        <f t="shared" si="1074"/>
        <v>0</v>
      </c>
      <c r="I352" s="32">
        <f t="shared" si="1074"/>
        <v>0</v>
      </c>
      <c r="J352" s="32">
        <f t="shared" si="1031"/>
        <v>0</v>
      </c>
      <c r="K352" s="31">
        <f t="shared" ref="K352:M352" si="1075">K339+K345</f>
        <v>0</v>
      </c>
      <c r="L352" s="31">
        <f t="shared" si="1075"/>
        <v>0</v>
      </c>
      <c r="M352" s="32">
        <f t="shared" si="1075"/>
        <v>0</v>
      </c>
      <c r="N352" s="32">
        <f t="shared" si="1033"/>
        <v>0</v>
      </c>
      <c r="O352" s="31">
        <f t="shared" ref="O352:Q352" si="1076">O339+O345</f>
        <v>0</v>
      </c>
      <c r="P352" s="31">
        <f t="shared" si="1076"/>
        <v>0</v>
      </c>
      <c r="Q352" s="32">
        <f t="shared" si="1076"/>
        <v>0</v>
      </c>
      <c r="R352" s="32">
        <f t="shared" si="1035"/>
        <v>0</v>
      </c>
      <c r="S352" s="33">
        <f t="shared" si="880"/>
        <v>0</v>
      </c>
    </row>
    <row r="353" spans="1:19" s="6" customFormat="1" ht="15.65" customHeight="1" x14ac:dyDescent="0.3">
      <c r="A353" s="309"/>
      <c r="B353" s="34" t="s">
        <v>66</v>
      </c>
      <c r="C353" s="35">
        <f t="shared" ref="C353:E353" si="1077">IF(C$7=0,0,C333/C$7*1000)</f>
        <v>0</v>
      </c>
      <c r="D353" s="35">
        <f t="shared" si="1077"/>
        <v>0</v>
      </c>
      <c r="E353" s="35">
        <f t="shared" si="1077"/>
        <v>0</v>
      </c>
      <c r="F353" s="36">
        <f t="shared" ref="F353" si="1078">IF(SUM(C$7:E$7)=0,0,F333/SUM(C$7:E$7)*1000)</f>
        <v>0</v>
      </c>
      <c r="G353" s="35">
        <f t="shared" ref="G353:I353" si="1079">IF(G$7=0,0,G333/G$7*1000)</f>
        <v>0</v>
      </c>
      <c r="H353" s="35">
        <f t="shared" si="1079"/>
        <v>0</v>
      </c>
      <c r="I353" s="35">
        <f t="shared" si="1079"/>
        <v>0</v>
      </c>
      <c r="J353" s="36">
        <f t="shared" ref="J353" si="1080">IF(SUM(G$7:I$7)=0,0,J333/SUM(G$7:I$7)*1000)</f>
        <v>0</v>
      </c>
      <c r="K353" s="35">
        <f t="shared" ref="K353:M353" si="1081">IF(K$7=0,0,K333/K$7*1000)</f>
        <v>0</v>
      </c>
      <c r="L353" s="35">
        <f t="shared" si="1081"/>
        <v>0</v>
      </c>
      <c r="M353" s="35">
        <f t="shared" si="1081"/>
        <v>0</v>
      </c>
      <c r="N353" s="36">
        <f t="shared" ref="N353" si="1082">IF(SUM(K$7:M$7)=0,0,N333/SUM(K$7:M$7)*1000)</f>
        <v>0</v>
      </c>
      <c r="O353" s="35">
        <f t="shared" ref="O353:Q353" si="1083">IF(O$7=0,0,O333/O$7*1000)</f>
        <v>0</v>
      </c>
      <c r="P353" s="35">
        <f t="shared" si="1083"/>
        <v>0</v>
      </c>
      <c r="Q353" s="35">
        <f t="shared" si="1083"/>
        <v>0</v>
      </c>
      <c r="R353" s="36">
        <f t="shared" ref="R353" si="1084">IF(SUM(O$7:Q$7)=0,0,R333/SUM(O$7:Q$7)*1000)</f>
        <v>0</v>
      </c>
      <c r="S353" s="36">
        <f t="shared" ref="S353" si="1085">IF(SUMIF($C$4:$R$4,1,$C$7:$R$7)=0,0,S333/SUMIF($C$4:$R$4,1,$C$7:$R$7)*1000)</f>
        <v>0</v>
      </c>
    </row>
    <row r="354" spans="1:19" s="6" customFormat="1" ht="15.65" customHeight="1" x14ac:dyDescent="0.3">
      <c r="A354" s="309"/>
      <c r="B354" s="34" t="s">
        <v>67</v>
      </c>
      <c r="C354" s="37">
        <f t="shared" ref="C354:S354" si="1086">IF(C333=0,0,C346/C333)</f>
        <v>0</v>
      </c>
      <c r="D354" s="37">
        <f t="shared" si="1086"/>
        <v>0</v>
      </c>
      <c r="E354" s="37">
        <f t="shared" si="1086"/>
        <v>0</v>
      </c>
      <c r="F354" s="37">
        <f t="shared" si="1086"/>
        <v>0</v>
      </c>
      <c r="G354" s="37">
        <f t="shared" si="1086"/>
        <v>0</v>
      </c>
      <c r="H354" s="37">
        <f t="shared" si="1086"/>
        <v>0</v>
      </c>
      <c r="I354" s="37">
        <f t="shared" si="1086"/>
        <v>0</v>
      </c>
      <c r="J354" s="37">
        <f t="shared" si="1086"/>
        <v>0</v>
      </c>
      <c r="K354" s="37">
        <f t="shared" si="1086"/>
        <v>0</v>
      </c>
      <c r="L354" s="37">
        <f t="shared" si="1086"/>
        <v>0</v>
      </c>
      <c r="M354" s="37">
        <f t="shared" si="1086"/>
        <v>0</v>
      </c>
      <c r="N354" s="37">
        <f t="shared" si="1086"/>
        <v>0</v>
      </c>
      <c r="O354" s="37">
        <f t="shared" si="1086"/>
        <v>0</v>
      </c>
      <c r="P354" s="37">
        <f t="shared" si="1086"/>
        <v>0</v>
      </c>
      <c r="Q354" s="37">
        <f t="shared" si="1086"/>
        <v>0</v>
      </c>
      <c r="R354" s="37">
        <f t="shared" si="1086"/>
        <v>0</v>
      </c>
      <c r="S354" s="37">
        <f t="shared" si="1086"/>
        <v>0</v>
      </c>
    </row>
    <row r="355" spans="1:19" s="6" customFormat="1" ht="15.65" customHeight="1" x14ac:dyDescent="0.3">
      <c r="A355" s="309"/>
      <c r="B355" s="34" t="s">
        <v>68</v>
      </c>
      <c r="C355" s="36">
        <f t="shared" ref="C355:E355" si="1087">IF(C$7=0,0,C346/C$7*1000)</f>
        <v>0</v>
      </c>
      <c r="D355" s="36">
        <f t="shared" si="1087"/>
        <v>0</v>
      </c>
      <c r="E355" s="36">
        <f t="shared" si="1087"/>
        <v>0</v>
      </c>
      <c r="F355" s="36">
        <f t="shared" ref="F355" si="1088">IF(SUM(C$7:E$7)=0,0,F346/SUM(C$7:E$7)*1000)</f>
        <v>0</v>
      </c>
      <c r="G355" s="36">
        <f t="shared" ref="G355:I355" si="1089">IF(G$7=0,0,G346/G$7*1000)</f>
        <v>0</v>
      </c>
      <c r="H355" s="36">
        <f t="shared" si="1089"/>
        <v>0</v>
      </c>
      <c r="I355" s="36">
        <f t="shared" si="1089"/>
        <v>0</v>
      </c>
      <c r="J355" s="36">
        <f t="shared" ref="J355" si="1090">IF(SUM(G$7:I$7)=0,0,J346/SUM(G$7:I$7)*1000)</f>
        <v>0</v>
      </c>
      <c r="K355" s="36">
        <f t="shared" ref="K355:M355" si="1091">IF(K$7=0,0,K346/K$7*1000)</f>
        <v>0</v>
      </c>
      <c r="L355" s="36">
        <f t="shared" si="1091"/>
        <v>0</v>
      </c>
      <c r="M355" s="36">
        <f t="shared" si="1091"/>
        <v>0</v>
      </c>
      <c r="N355" s="36">
        <f t="shared" ref="N355" si="1092">IF(SUM(K$7:M$7)=0,0,N346/SUM(K$7:M$7)*1000)</f>
        <v>0</v>
      </c>
      <c r="O355" s="36">
        <f t="shared" ref="O355:Q355" si="1093">IF(O$7=0,0,O346/O$7*1000)</f>
        <v>0</v>
      </c>
      <c r="P355" s="36">
        <f t="shared" si="1093"/>
        <v>0</v>
      </c>
      <c r="Q355" s="36">
        <f t="shared" si="1093"/>
        <v>0</v>
      </c>
      <c r="R355" s="36">
        <f t="shared" ref="R355" si="1094">IF(SUM(O$7:Q$7)=0,0,R346/SUM(O$7:Q$7)*1000)</f>
        <v>0</v>
      </c>
      <c r="S355" s="36">
        <f t="shared" ref="S355" si="1095">IF(SUMIF($C$4:$R$4,1,$C$7:$R$7)=0,0,S346/SUMIF($C$4:$R$4,1,$C$7:$R$7)*1000)</f>
        <v>0</v>
      </c>
    </row>
    <row r="356" spans="1:19" s="6" customFormat="1" ht="15.65" customHeight="1" x14ac:dyDescent="0.3">
      <c r="A356" s="309"/>
      <c r="B356" s="34" t="s">
        <v>69</v>
      </c>
      <c r="C356" s="37">
        <f t="shared" ref="C356" si="1096">IF(C333=0,0,SUM(C347:C351)/C333)</f>
        <v>0</v>
      </c>
      <c r="D356" s="37">
        <f t="shared" ref="D356:S381" si="1097">IF(D333=0,0,SUM(D347:D351)/D333)</f>
        <v>0</v>
      </c>
      <c r="E356" s="37">
        <f t="shared" si="1097"/>
        <v>0</v>
      </c>
      <c r="F356" s="37">
        <f t="shared" si="1097"/>
        <v>0</v>
      </c>
      <c r="G356" s="37">
        <f t="shared" si="1097"/>
        <v>0</v>
      </c>
      <c r="H356" s="37">
        <f t="shared" si="1097"/>
        <v>0</v>
      </c>
      <c r="I356" s="37">
        <f t="shared" si="1097"/>
        <v>0</v>
      </c>
      <c r="J356" s="37">
        <f t="shared" si="1097"/>
        <v>0</v>
      </c>
      <c r="K356" s="37">
        <f t="shared" si="1097"/>
        <v>0</v>
      </c>
      <c r="L356" s="37">
        <f t="shared" si="1097"/>
        <v>0</v>
      </c>
      <c r="M356" s="37">
        <f t="shared" si="1097"/>
        <v>0</v>
      </c>
      <c r="N356" s="37">
        <f t="shared" si="1097"/>
        <v>0</v>
      </c>
      <c r="O356" s="37">
        <f t="shared" si="1097"/>
        <v>0</v>
      </c>
      <c r="P356" s="37">
        <f t="shared" si="1097"/>
        <v>0</v>
      </c>
      <c r="Q356" s="37">
        <f t="shared" si="1097"/>
        <v>0</v>
      </c>
      <c r="R356" s="37">
        <f t="shared" si="1097"/>
        <v>0</v>
      </c>
      <c r="S356" s="37">
        <f t="shared" si="1097"/>
        <v>0</v>
      </c>
    </row>
    <row r="357" spans="1:19" s="6" customFormat="1" ht="15.65" customHeight="1" thickBot="1" x14ac:dyDescent="0.35">
      <c r="A357" s="310"/>
      <c r="B357" s="38" t="s">
        <v>70</v>
      </c>
      <c r="C357" s="39">
        <f t="shared" ref="C357" si="1098">IF(C$7=0,0,SUM(C347:C351)/C$7*1000)</f>
        <v>0</v>
      </c>
      <c r="D357" s="39">
        <f t="shared" ref="D357:E357" si="1099">IF(D$7=0,0,SUM(D347:D351)/D$7*1000)</f>
        <v>0</v>
      </c>
      <c r="E357" s="39">
        <f t="shared" si="1099"/>
        <v>0</v>
      </c>
      <c r="F357" s="39">
        <f t="shared" ref="F357" si="1100">IF(SUM(C$7:E$7)=0,0,SUM(F347:F351)/SUM(C$7:E$7)*1000)</f>
        <v>0</v>
      </c>
      <c r="G357" s="39">
        <f t="shared" ref="G357:I357" si="1101">IF(G$7=0,0,SUM(G347:G351)/G$7*1000)</f>
        <v>0</v>
      </c>
      <c r="H357" s="39">
        <f t="shared" si="1101"/>
        <v>0</v>
      </c>
      <c r="I357" s="39">
        <f t="shared" si="1101"/>
        <v>0</v>
      </c>
      <c r="J357" s="39">
        <f t="shared" ref="J357" si="1102">IF(SUM(G$7:I$7)=0,0,SUM(J347:J351)/SUM(G$7:I$7)*1000)</f>
        <v>0</v>
      </c>
      <c r="K357" s="39">
        <f t="shared" ref="K357:M357" si="1103">IF(K$7=0,0,SUM(K347:K351)/K$7*1000)</f>
        <v>0</v>
      </c>
      <c r="L357" s="39">
        <f t="shared" si="1103"/>
        <v>0</v>
      </c>
      <c r="M357" s="39">
        <f t="shared" si="1103"/>
        <v>0</v>
      </c>
      <c r="N357" s="39">
        <f t="shared" ref="N357" si="1104">IF(SUM(K$7:M$7)=0,0,SUM(N347:N351)/SUM(K$7:M$7)*1000)</f>
        <v>0</v>
      </c>
      <c r="O357" s="39">
        <f t="shared" ref="O357:Q357" si="1105">IF(O$7=0,0,SUM(O347:O351)/O$7*1000)</f>
        <v>0</v>
      </c>
      <c r="P357" s="39">
        <f t="shared" si="1105"/>
        <v>0</v>
      </c>
      <c r="Q357" s="39">
        <f t="shared" si="1105"/>
        <v>0</v>
      </c>
      <c r="R357" s="39">
        <f t="shared" ref="R357" si="1106">IF(SUM(O$7:Q$7)=0,0,SUM(R347:R351)/SUM(O$7:Q$7)*1000)</f>
        <v>0</v>
      </c>
      <c r="S357" s="39">
        <f t="shared" ref="S357" si="1107">IF(SUMIF($C$4:$R$4,1,$C$7:$R$7)=0,0,SUM(S347:S351)/SUMIF($C$4:$R$4,1,$C$7:$R$7)*1000)</f>
        <v>0</v>
      </c>
    </row>
    <row r="358" spans="1:19" s="6" customFormat="1" ht="15.65" customHeight="1" x14ac:dyDescent="0.3">
      <c r="A358" s="311" t="s">
        <v>89</v>
      </c>
      <c r="B358" s="17" t="s">
        <v>54</v>
      </c>
      <c r="C358" s="54">
        <f t="shared" ref="C358:E358" si="1108">C359+C365</f>
        <v>0</v>
      </c>
      <c r="D358" s="54">
        <f t="shared" si="1108"/>
        <v>0</v>
      </c>
      <c r="E358" s="54">
        <f t="shared" si="1108"/>
        <v>0</v>
      </c>
      <c r="F358" s="54">
        <f t="shared" ref="F358:F402" si="1109">SUM(C358:E358)</f>
        <v>0</v>
      </c>
      <c r="G358" s="54">
        <f t="shared" ref="G358:I358" si="1110">G359+G365</f>
        <v>0</v>
      </c>
      <c r="H358" s="54">
        <f t="shared" si="1110"/>
        <v>0</v>
      </c>
      <c r="I358" s="54">
        <f t="shared" si="1110"/>
        <v>0</v>
      </c>
      <c r="J358" s="54">
        <f t="shared" ref="J358:J377" si="1111">SUM(G358:I358)</f>
        <v>0</v>
      </c>
      <c r="K358" s="54">
        <f t="shared" ref="K358:M358" si="1112">K359+K365</f>
        <v>0</v>
      </c>
      <c r="L358" s="54">
        <f t="shared" si="1112"/>
        <v>0</v>
      </c>
      <c r="M358" s="54">
        <f t="shared" si="1112"/>
        <v>0</v>
      </c>
      <c r="N358" s="54">
        <f t="shared" ref="N358:N377" si="1113">SUM(K358:M358)</f>
        <v>0</v>
      </c>
      <c r="O358" s="54">
        <f t="shared" ref="O358:Q358" si="1114">O359+O365</f>
        <v>0</v>
      </c>
      <c r="P358" s="54">
        <f t="shared" si="1114"/>
        <v>0</v>
      </c>
      <c r="Q358" s="54">
        <f t="shared" si="1114"/>
        <v>0</v>
      </c>
      <c r="R358" s="54">
        <f t="shared" ref="R358:R377" si="1115">SUM(O358:Q358)</f>
        <v>0</v>
      </c>
      <c r="S358" s="56">
        <f t="shared" ref="S358:S402" si="1116">SUMIF($C$4:$R$4,1,$C358:$R358)</f>
        <v>0</v>
      </c>
    </row>
    <row r="359" spans="1:19" s="6" customFormat="1" ht="15.65" customHeight="1" x14ac:dyDescent="0.3">
      <c r="A359" s="309"/>
      <c r="B359" s="19" t="s">
        <v>55</v>
      </c>
      <c r="C359" s="55">
        <f t="shared" ref="C359:E359" si="1117">SUM(C360:C364)</f>
        <v>0</v>
      </c>
      <c r="D359" s="55">
        <f t="shared" si="1117"/>
        <v>0</v>
      </c>
      <c r="E359" s="55">
        <f t="shared" si="1117"/>
        <v>0</v>
      </c>
      <c r="F359" s="53">
        <f t="shared" si="1109"/>
        <v>0</v>
      </c>
      <c r="G359" s="55">
        <f t="shared" ref="G359:I359" si="1118">SUM(G360:G364)</f>
        <v>0</v>
      </c>
      <c r="H359" s="55">
        <f t="shared" si="1118"/>
        <v>0</v>
      </c>
      <c r="I359" s="55">
        <f t="shared" si="1118"/>
        <v>0</v>
      </c>
      <c r="J359" s="53">
        <f t="shared" si="1111"/>
        <v>0</v>
      </c>
      <c r="K359" s="55">
        <f t="shared" ref="K359:M359" si="1119">SUM(K360:K364)</f>
        <v>0</v>
      </c>
      <c r="L359" s="55">
        <f t="shared" si="1119"/>
        <v>0</v>
      </c>
      <c r="M359" s="55">
        <f t="shared" si="1119"/>
        <v>0</v>
      </c>
      <c r="N359" s="53">
        <f t="shared" si="1113"/>
        <v>0</v>
      </c>
      <c r="O359" s="55">
        <f t="shared" ref="O359:Q359" si="1120">SUM(O360:O364)</f>
        <v>0</v>
      </c>
      <c r="P359" s="55">
        <f t="shared" si="1120"/>
        <v>0</v>
      </c>
      <c r="Q359" s="55">
        <f t="shared" si="1120"/>
        <v>0</v>
      </c>
      <c r="R359" s="53">
        <f t="shared" si="1115"/>
        <v>0</v>
      </c>
      <c r="S359" s="57">
        <f t="shared" si="1116"/>
        <v>0</v>
      </c>
    </row>
    <row r="360" spans="1:19" s="6" customFormat="1" ht="15.65" customHeight="1" x14ac:dyDescent="0.3">
      <c r="A360" s="309"/>
      <c r="B360" s="21" t="s">
        <v>56</v>
      </c>
      <c r="C360" s="49"/>
      <c r="D360" s="49"/>
      <c r="E360" s="49"/>
      <c r="F360" s="52">
        <f t="shared" si="1109"/>
        <v>0</v>
      </c>
      <c r="G360" s="49"/>
      <c r="H360" s="49"/>
      <c r="I360" s="49"/>
      <c r="J360" s="52">
        <f t="shared" si="1111"/>
        <v>0</v>
      </c>
      <c r="K360" s="49"/>
      <c r="L360" s="49"/>
      <c r="M360" s="49"/>
      <c r="N360" s="52">
        <f t="shared" si="1113"/>
        <v>0</v>
      </c>
      <c r="O360" s="49"/>
      <c r="P360" s="49"/>
      <c r="Q360" s="49"/>
      <c r="R360" s="52">
        <f t="shared" si="1115"/>
        <v>0</v>
      </c>
      <c r="S360" s="58">
        <f t="shared" si="1116"/>
        <v>0</v>
      </c>
    </row>
    <row r="361" spans="1:19" s="6" customFormat="1" ht="15.65" customHeight="1" x14ac:dyDescent="0.3">
      <c r="A361" s="309"/>
      <c r="B361" s="22" t="s">
        <v>57</v>
      </c>
      <c r="C361" s="50"/>
      <c r="D361" s="50"/>
      <c r="E361" s="50"/>
      <c r="F361" s="53">
        <f t="shared" si="1109"/>
        <v>0</v>
      </c>
      <c r="G361" s="50"/>
      <c r="H361" s="50"/>
      <c r="I361" s="50"/>
      <c r="J361" s="53">
        <f t="shared" si="1111"/>
        <v>0</v>
      </c>
      <c r="K361" s="50"/>
      <c r="L361" s="50"/>
      <c r="M361" s="50"/>
      <c r="N361" s="53">
        <f t="shared" si="1113"/>
        <v>0</v>
      </c>
      <c r="O361" s="50"/>
      <c r="P361" s="50"/>
      <c r="Q361" s="50"/>
      <c r="R361" s="53">
        <f t="shared" si="1115"/>
        <v>0</v>
      </c>
      <c r="S361" s="59">
        <f t="shared" si="1116"/>
        <v>0</v>
      </c>
    </row>
    <row r="362" spans="1:19" s="6" customFormat="1" ht="15.65" customHeight="1" x14ac:dyDescent="0.3">
      <c r="A362" s="309"/>
      <c r="B362" s="22" t="s">
        <v>58</v>
      </c>
      <c r="C362" s="50"/>
      <c r="D362" s="50"/>
      <c r="E362" s="50"/>
      <c r="F362" s="53">
        <f t="shared" si="1109"/>
        <v>0</v>
      </c>
      <c r="G362" s="50"/>
      <c r="H362" s="50"/>
      <c r="I362" s="50"/>
      <c r="J362" s="53">
        <f t="shared" si="1111"/>
        <v>0</v>
      </c>
      <c r="K362" s="50"/>
      <c r="L362" s="50"/>
      <c r="M362" s="50"/>
      <c r="N362" s="53">
        <f t="shared" si="1113"/>
        <v>0</v>
      </c>
      <c r="O362" s="50"/>
      <c r="P362" s="50"/>
      <c r="Q362" s="50"/>
      <c r="R362" s="53">
        <f t="shared" si="1115"/>
        <v>0</v>
      </c>
      <c r="S362" s="59">
        <f t="shared" si="1116"/>
        <v>0</v>
      </c>
    </row>
    <row r="363" spans="1:19" s="6" customFormat="1" ht="15.65" customHeight="1" x14ac:dyDescent="0.3">
      <c r="A363" s="309"/>
      <c r="B363" s="22" t="s">
        <v>59</v>
      </c>
      <c r="C363" s="50"/>
      <c r="D363" s="50"/>
      <c r="E363" s="50"/>
      <c r="F363" s="53">
        <f t="shared" si="1109"/>
        <v>0</v>
      </c>
      <c r="G363" s="50"/>
      <c r="H363" s="50"/>
      <c r="I363" s="50"/>
      <c r="J363" s="53">
        <f t="shared" si="1111"/>
        <v>0</v>
      </c>
      <c r="K363" s="50"/>
      <c r="L363" s="50"/>
      <c r="M363" s="50"/>
      <c r="N363" s="53">
        <f t="shared" si="1113"/>
        <v>0</v>
      </c>
      <c r="O363" s="50"/>
      <c r="P363" s="50"/>
      <c r="Q363" s="50"/>
      <c r="R363" s="53">
        <f t="shared" si="1115"/>
        <v>0</v>
      </c>
      <c r="S363" s="59">
        <f t="shared" si="1116"/>
        <v>0</v>
      </c>
    </row>
    <row r="364" spans="1:19" s="6" customFormat="1" ht="15.65" customHeight="1" x14ac:dyDescent="0.3">
      <c r="A364" s="309"/>
      <c r="B364" s="23" t="s">
        <v>148</v>
      </c>
      <c r="C364" s="51"/>
      <c r="D364" s="51"/>
      <c r="E364" s="51"/>
      <c r="F364" s="54">
        <f t="shared" si="1109"/>
        <v>0</v>
      </c>
      <c r="G364" s="51"/>
      <c r="H364" s="51"/>
      <c r="I364" s="51"/>
      <c r="J364" s="54">
        <f t="shared" si="1111"/>
        <v>0</v>
      </c>
      <c r="K364" s="51"/>
      <c r="L364" s="51"/>
      <c r="M364" s="51"/>
      <c r="N364" s="54">
        <f t="shared" si="1113"/>
        <v>0</v>
      </c>
      <c r="O364" s="51"/>
      <c r="P364" s="51"/>
      <c r="Q364" s="51"/>
      <c r="R364" s="54">
        <f t="shared" si="1115"/>
        <v>0</v>
      </c>
      <c r="S364" s="83">
        <f t="shared" si="1116"/>
        <v>0</v>
      </c>
    </row>
    <row r="365" spans="1:19" s="6" customFormat="1" ht="15.65" customHeight="1" x14ac:dyDescent="0.3">
      <c r="A365" s="309"/>
      <c r="B365" s="19" t="s">
        <v>60</v>
      </c>
      <c r="C365" s="55">
        <f t="shared" ref="C365" si="1121">SUM(C366:C370)</f>
        <v>0</v>
      </c>
      <c r="D365" s="55">
        <f t="shared" ref="D365:E365" si="1122">SUM(D366:D370)</f>
        <v>0</v>
      </c>
      <c r="E365" s="55">
        <f t="shared" si="1122"/>
        <v>0</v>
      </c>
      <c r="F365" s="53">
        <f t="shared" si="1109"/>
        <v>0</v>
      </c>
      <c r="G365" s="55">
        <f t="shared" ref="G365" si="1123">SUM(G366:G370)</f>
        <v>0</v>
      </c>
      <c r="H365" s="55">
        <f t="shared" ref="H365:I365" si="1124">SUM(H366:H370)</f>
        <v>0</v>
      </c>
      <c r="I365" s="55">
        <f t="shared" si="1124"/>
        <v>0</v>
      </c>
      <c r="J365" s="53">
        <f t="shared" si="1111"/>
        <v>0</v>
      </c>
      <c r="K365" s="55">
        <f t="shared" ref="K365" si="1125">SUM(K366:K370)</f>
        <v>0</v>
      </c>
      <c r="L365" s="55">
        <f t="shared" ref="L365:M365" si="1126">SUM(L366:L370)</f>
        <v>0</v>
      </c>
      <c r="M365" s="55">
        <f t="shared" si="1126"/>
        <v>0</v>
      </c>
      <c r="N365" s="53">
        <f t="shared" si="1113"/>
        <v>0</v>
      </c>
      <c r="O365" s="55">
        <f t="shared" ref="O365" si="1127">SUM(O366:O370)</f>
        <v>0</v>
      </c>
      <c r="P365" s="55">
        <f t="shared" ref="P365:Q365" si="1128">SUM(P366:P370)</f>
        <v>0</v>
      </c>
      <c r="Q365" s="55">
        <f t="shared" si="1128"/>
        <v>0</v>
      </c>
      <c r="R365" s="53">
        <f t="shared" si="1115"/>
        <v>0</v>
      </c>
      <c r="S365" s="57">
        <f t="shared" si="1116"/>
        <v>0</v>
      </c>
    </row>
    <row r="366" spans="1:19" s="6" customFormat="1" ht="15.65" customHeight="1" x14ac:dyDescent="0.3">
      <c r="A366" s="309"/>
      <c r="B366" s="24" t="s">
        <v>56</v>
      </c>
      <c r="C366" s="49"/>
      <c r="D366" s="49"/>
      <c r="E366" s="49"/>
      <c r="F366" s="52">
        <f t="shared" si="1109"/>
        <v>0</v>
      </c>
      <c r="G366" s="49"/>
      <c r="H366" s="49"/>
      <c r="I366" s="49"/>
      <c r="J366" s="52">
        <f t="shared" si="1111"/>
        <v>0</v>
      </c>
      <c r="K366" s="49"/>
      <c r="L366" s="49"/>
      <c r="M366" s="49"/>
      <c r="N366" s="52">
        <f t="shared" si="1113"/>
        <v>0</v>
      </c>
      <c r="O366" s="49"/>
      <c r="P366" s="49"/>
      <c r="Q366" s="49"/>
      <c r="R366" s="52">
        <f t="shared" si="1115"/>
        <v>0</v>
      </c>
      <c r="S366" s="58">
        <f t="shared" si="1116"/>
        <v>0</v>
      </c>
    </row>
    <row r="367" spans="1:19" s="6" customFormat="1" ht="15.65" customHeight="1" x14ac:dyDescent="0.3">
      <c r="A367" s="309"/>
      <c r="B367" s="25" t="s">
        <v>61</v>
      </c>
      <c r="C367" s="50"/>
      <c r="D367" s="50"/>
      <c r="E367" s="50"/>
      <c r="F367" s="53">
        <f t="shared" si="1109"/>
        <v>0</v>
      </c>
      <c r="G367" s="50"/>
      <c r="H367" s="50"/>
      <c r="I367" s="50"/>
      <c r="J367" s="53">
        <f t="shared" si="1111"/>
        <v>0</v>
      </c>
      <c r="K367" s="50"/>
      <c r="L367" s="50"/>
      <c r="M367" s="50"/>
      <c r="N367" s="53">
        <f t="shared" si="1113"/>
        <v>0</v>
      </c>
      <c r="O367" s="50"/>
      <c r="P367" s="50"/>
      <c r="Q367" s="50"/>
      <c r="R367" s="53">
        <f t="shared" si="1115"/>
        <v>0</v>
      </c>
      <c r="S367" s="59">
        <f t="shared" si="1116"/>
        <v>0</v>
      </c>
    </row>
    <row r="368" spans="1:19" s="6" customFormat="1" ht="15.65" customHeight="1" x14ac:dyDescent="0.3">
      <c r="A368" s="309"/>
      <c r="B368" s="25" t="s">
        <v>58</v>
      </c>
      <c r="C368" s="50"/>
      <c r="D368" s="50"/>
      <c r="E368" s="50"/>
      <c r="F368" s="53">
        <f t="shared" si="1109"/>
        <v>0</v>
      </c>
      <c r="G368" s="50"/>
      <c r="H368" s="50"/>
      <c r="I368" s="50"/>
      <c r="J368" s="53">
        <f t="shared" si="1111"/>
        <v>0</v>
      </c>
      <c r="K368" s="50"/>
      <c r="L368" s="50"/>
      <c r="M368" s="50"/>
      <c r="N368" s="53">
        <f t="shared" si="1113"/>
        <v>0</v>
      </c>
      <c r="O368" s="50"/>
      <c r="P368" s="50"/>
      <c r="Q368" s="50"/>
      <c r="R368" s="53">
        <f t="shared" si="1115"/>
        <v>0</v>
      </c>
      <c r="S368" s="59">
        <f t="shared" si="1116"/>
        <v>0</v>
      </c>
    </row>
    <row r="369" spans="1:19" s="6" customFormat="1" ht="15.65" customHeight="1" x14ac:dyDescent="0.3">
      <c r="A369" s="309"/>
      <c r="B369" s="25" t="s">
        <v>62</v>
      </c>
      <c r="C369" s="50"/>
      <c r="D369" s="50"/>
      <c r="E369" s="50"/>
      <c r="F369" s="53">
        <f t="shared" si="1109"/>
        <v>0</v>
      </c>
      <c r="G369" s="50"/>
      <c r="H369" s="50"/>
      <c r="I369" s="50"/>
      <c r="J369" s="53">
        <f t="shared" si="1111"/>
        <v>0</v>
      </c>
      <c r="K369" s="50"/>
      <c r="L369" s="50"/>
      <c r="M369" s="50"/>
      <c r="N369" s="53">
        <f t="shared" si="1113"/>
        <v>0</v>
      </c>
      <c r="O369" s="50"/>
      <c r="P369" s="50"/>
      <c r="Q369" s="50"/>
      <c r="R369" s="53">
        <f t="shared" si="1115"/>
        <v>0</v>
      </c>
      <c r="S369" s="59">
        <f t="shared" si="1116"/>
        <v>0</v>
      </c>
    </row>
    <row r="370" spans="1:19" s="6" customFormat="1" ht="15.65" customHeight="1" x14ac:dyDescent="0.3">
      <c r="A370" s="309"/>
      <c r="B370" s="23" t="s">
        <v>148</v>
      </c>
      <c r="C370" s="51"/>
      <c r="D370" s="51"/>
      <c r="E370" s="51"/>
      <c r="F370" s="54">
        <f t="shared" si="1109"/>
        <v>0</v>
      </c>
      <c r="G370" s="51"/>
      <c r="H370" s="51"/>
      <c r="I370" s="51"/>
      <c r="J370" s="54">
        <f t="shared" si="1111"/>
        <v>0</v>
      </c>
      <c r="K370" s="51"/>
      <c r="L370" s="51"/>
      <c r="M370" s="51"/>
      <c r="N370" s="54">
        <f t="shared" si="1113"/>
        <v>0</v>
      </c>
      <c r="O370" s="51"/>
      <c r="P370" s="51"/>
      <c r="Q370" s="51"/>
      <c r="R370" s="54">
        <f t="shared" si="1115"/>
        <v>0</v>
      </c>
      <c r="S370" s="83">
        <f t="shared" si="1116"/>
        <v>0</v>
      </c>
    </row>
    <row r="371" spans="1:19" s="6" customFormat="1" ht="15.65" customHeight="1" x14ac:dyDescent="0.3">
      <c r="A371" s="309"/>
      <c r="B371" s="13" t="s">
        <v>43</v>
      </c>
      <c r="C371" s="60">
        <f t="shared" ref="C371:E371" si="1129">C360+C366</f>
        <v>0</v>
      </c>
      <c r="D371" s="60">
        <f t="shared" si="1129"/>
        <v>0</v>
      </c>
      <c r="E371" s="61">
        <f t="shared" si="1129"/>
        <v>0</v>
      </c>
      <c r="F371" s="60">
        <f t="shared" si="1109"/>
        <v>0</v>
      </c>
      <c r="G371" s="60">
        <f t="shared" ref="G371:I371" si="1130">G360+G366</f>
        <v>0</v>
      </c>
      <c r="H371" s="60">
        <f t="shared" si="1130"/>
        <v>0</v>
      </c>
      <c r="I371" s="61">
        <f t="shared" si="1130"/>
        <v>0</v>
      </c>
      <c r="J371" s="60">
        <f t="shared" si="1111"/>
        <v>0</v>
      </c>
      <c r="K371" s="60">
        <f t="shared" ref="K371:M371" si="1131">K360+K366</f>
        <v>0</v>
      </c>
      <c r="L371" s="60">
        <f t="shared" si="1131"/>
        <v>0</v>
      </c>
      <c r="M371" s="61">
        <f t="shared" si="1131"/>
        <v>0</v>
      </c>
      <c r="N371" s="60">
        <f t="shared" si="1113"/>
        <v>0</v>
      </c>
      <c r="O371" s="60">
        <f t="shared" ref="O371:Q371" si="1132">O360+O366</f>
        <v>0</v>
      </c>
      <c r="P371" s="60">
        <f t="shared" si="1132"/>
        <v>0</v>
      </c>
      <c r="Q371" s="61">
        <f t="shared" si="1132"/>
        <v>0</v>
      </c>
      <c r="R371" s="60">
        <f t="shared" si="1115"/>
        <v>0</v>
      </c>
      <c r="S371" s="62">
        <f t="shared" si="1116"/>
        <v>0</v>
      </c>
    </row>
    <row r="372" spans="1:19" s="6" customFormat="1" ht="15.65" customHeight="1" x14ac:dyDescent="0.3">
      <c r="A372" s="309"/>
      <c r="B372" s="13" t="s">
        <v>44</v>
      </c>
      <c r="C372" s="63">
        <f t="shared" ref="C372:E372" si="1133">C361</f>
        <v>0</v>
      </c>
      <c r="D372" s="63">
        <f t="shared" si="1133"/>
        <v>0</v>
      </c>
      <c r="E372" s="64">
        <f t="shared" si="1133"/>
        <v>0</v>
      </c>
      <c r="F372" s="63">
        <f t="shared" si="1109"/>
        <v>0</v>
      </c>
      <c r="G372" s="63">
        <f t="shared" ref="G372:I372" si="1134">G361</f>
        <v>0</v>
      </c>
      <c r="H372" s="63">
        <f t="shared" si="1134"/>
        <v>0</v>
      </c>
      <c r="I372" s="64">
        <f t="shared" si="1134"/>
        <v>0</v>
      </c>
      <c r="J372" s="63">
        <f t="shared" si="1111"/>
        <v>0</v>
      </c>
      <c r="K372" s="63">
        <f t="shared" ref="K372:M372" si="1135">K361</f>
        <v>0</v>
      </c>
      <c r="L372" s="63">
        <f t="shared" si="1135"/>
        <v>0</v>
      </c>
      <c r="M372" s="64">
        <f t="shared" si="1135"/>
        <v>0</v>
      </c>
      <c r="N372" s="63">
        <f t="shared" si="1113"/>
        <v>0</v>
      </c>
      <c r="O372" s="63">
        <f t="shared" ref="O372:Q372" si="1136">O361</f>
        <v>0</v>
      </c>
      <c r="P372" s="63">
        <f t="shared" si="1136"/>
        <v>0</v>
      </c>
      <c r="Q372" s="64">
        <f t="shared" si="1136"/>
        <v>0</v>
      </c>
      <c r="R372" s="63">
        <f t="shared" si="1115"/>
        <v>0</v>
      </c>
      <c r="S372" s="65">
        <f t="shared" si="1116"/>
        <v>0</v>
      </c>
    </row>
    <row r="373" spans="1:19" s="6" customFormat="1" ht="15.65" customHeight="1" x14ac:dyDescent="0.3">
      <c r="A373" s="309"/>
      <c r="B373" s="13" t="s">
        <v>45</v>
      </c>
      <c r="C373" s="63">
        <f t="shared" ref="C373:E373" si="1137">C362+C368</f>
        <v>0</v>
      </c>
      <c r="D373" s="63">
        <f t="shared" si="1137"/>
        <v>0</v>
      </c>
      <c r="E373" s="64">
        <f t="shared" si="1137"/>
        <v>0</v>
      </c>
      <c r="F373" s="63">
        <f t="shared" si="1109"/>
        <v>0</v>
      </c>
      <c r="G373" s="63">
        <f t="shared" ref="G373:I373" si="1138">G362+G368</f>
        <v>0</v>
      </c>
      <c r="H373" s="63">
        <f t="shared" si="1138"/>
        <v>0</v>
      </c>
      <c r="I373" s="64">
        <f t="shared" si="1138"/>
        <v>0</v>
      </c>
      <c r="J373" s="63">
        <f t="shared" si="1111"/>
        <v>0</v>
      </c>
      <c r="K373" s="63">
        <f t="shared" ref="K373:M373" si="1139">K362+K368</f>
        <v>0</v>
      </c>
      <c r="L373" s="63">
        <f t="shared" si="1139"/>
        <v>0</v>
      </c>
      <c r="M373" s="64">
        <f t="shared" si="1139"/>
        <v>0</v>
      </c>
      <c r="N373" s="63">
        <f t="shared" si="1113"/>
        <v>0</v>
      </c>
      <c r="O373" s="63">
        <f t="shared" ref="O373:Q373" si="1140">O362+O368</f>
        <v>0</v>
      </c>
      <c r="P373" s="63">
        <f t="shared" si="1140"/>
        <v>0</v>
      </c>
      <c r="Q373" s="64">
        <f t="shared" si="1140"/>
        <v>0</v>
      </c>
      <c r="R373" s="63">
        <f t="shared" si="1115"/>
        <v>0</v>
      </c>
      <c r="S373" s="65">
        <f t="shared" si="1116"/>
        <v>0</v>
      </c>
    </row>
    <row r="374" spans="1:19" s="6" customFormat="1" ht="15.65" customHeight="1" x14ac:dyDescent="0.3">
      <c r="A374" s="309"/>
      <c r="B374" s="13" t="s">
        <v>63</v>
      </c>
      <c r="C374" s="63">
        <f t="shared" ref="C374:E374" si="1141">C363</f>
        <v>0</v>
      </c>
      <c r="D374" s="63">
        <f t="shared" si="1141"/>
        <v>0</v>
      </c>
      <c r="E374" s="64">
        <f t="shared" si="1141"/>
        <v>0</v>
      </c>
      <c r="F374" s="63">
        <f t="shared" si="1109"/>
        <v>0</v>
      </c>
      <c r="G374" s="63">
        <f t="shared" ref="G374:I374" si="1142">G363</f>
        <v>0</v>
      </c>
      <c r="H374" s="63">
        <f t="shared" si="1142"/>
        <v>0</v>
      </c>
      <c r="I374" s="64">
        <f t="shared" si="1142"/>
        <v>0</v>
      </c>
      <c r="J374" s="63">
        <f t="shared" si="1111"/>
        <v>0</v>
      </c>
      <c r="K374" s="63">
        <f t="shared" ref="K374:M374" si="1143">K363</f>
        <v>0</v>
      </c>
      <c r="L374" s="63">
        <f t="shared" si="1143"/>
        <v>0</v>
      </c>
      <c r="M374" s="64">
        <f t="shared" si="1143"/>
        <v>0</v>
      </c>
      <c r="N374" s="63">
        <f t="shared" si="1113"/>
        <v>0</v>
      </c>
      <c r="O374" s="63">
        <f t="shared" ref="O374:Q374" si="1144">O363</f>
        <v>0</v>
      </c>
      <c r="P374" s="63">
        <f t="shared" si="1144"/>
        <v>0</v>
      </c>
      <c r="Q374" s="64">
        <f t="shared" si="1144"/>
        <v>0</v>
      </c>
      <c r="R374" s="63">
        <f t="shared" si="1115"/>
        <v>0</v>
      </c>
      <c r="S374" s="65">
        <f t="shared" si="1116"/>
        <v>0</v>
      </c>
    </row>
    <row r="375" spans="1:19" s="6" customFormat="1" ht="15.65" customHeight="1" x14ac:dyDescent="0.3">
      <c r="A375" s="309"/>
      <c r="B375" s="13" t="s">
        <v>64</v>
      </c>
      <c r="C375" s="63">
        <f t="shared" ref="C375:E375" si="1145">C369</f>
        <v>0</v>
      </c>
      <c r="D375" s="63">
        <f t="shared" si="1145"/>
        <v>0</v>
      </c>
      <c r="E375" s="64">
        <f t="shared" si="1145"/>
        <v>0</v>
      </c>
      <c r="F375" s="63">
        <f t="shared" si="1109"/>
        <v>0</v>
      </c>
      <c r="G375" s="63">
        <f t="shared" ref="G375:I375" si="1146">G369</f>
        <v>0</v>
      </c>
      <c r="H375" s="63">
        <f t="shared" si="1146"/>
        <v>0</v>
      </c>
      <c r="I375" s="64">
        <f t="shared" si="1146"/>
        <v>0</v>
      </c>
      <c r="J375" s="63">
        <f t="shared" si="1111"/>
        <v>0</v>
      </c>
      <c r="K375" s="63">
        <f t="shared" ref="K375:M375" si="1147">K369</f>
        <v>0</v>
      </c>
      <c r="L375" s="63">
        <f t="shared" si="1147"/>
        <v>0</v>
      </c>
      <c r="M375" s="64">
        <f t="shared" si="1147"/>
        <v>0</v>
      </c>
      <c r="N375" s="63">
        <f t="shared" si="1113"/>
        <v>0</v>
      </c>
      <c r="O375" s="63">
        <f t="shared" ref="O375:Q375" si="1148">O369</f>
        <v>0</v>
      </c>
      <c r="P375" s="63">
        <f t="shared" si="1148"/>
        <v>0</v>
      </c>
      <c r="Q375" s="64">
        <f t="shared" si="1148"/>
        <v>0</v>
      </c>
      <c r="R375" s="63">
        <f t="shared" si="1115"/>
        <v>0</v>
      </c>
      <c r="S375" s="65">
        <f t="shared" si="1116"/>
        <v>0</v>
      </c>
    </row>
    <row r="376" spans="1:19" s="6" customFormat="1" ht="15.65" customHeight="1" x14ac:dyDescent="0.3">
      <c r="A376" s="309"/>
      <c r="B376" s="13" t="s">
        <v>65</v>
      </c>
      <c r="C376" s="63">
        <f t="shared" ref="C376:E376" si="1149">C367</f>
        <v>0</v>
      </c>
      <c r="D376" s="63">
        <f t="shared" si="1149"/>
        <v>0</v>
      </c>
      <c r="E376" s="64">
        <f t="shared" si="1149"/>
        <v>0</v>
      </c>
      <c r="F376" s="63">
        <f t="shared" si="1109"/>
        <v>0</v>
      </c>
      <c r="G376" s="63">
        <f t="shared" ref="G376:I376" si="1150">G367</f>
        <v>0</v>
      </c>
      <c r="H376" s="63">
        <f t="shared" si="1150"/>
        <v>0</v>
      </c>
      <c r="I376" s="64">
        <f t="shared" si="1150"/>
        <v>0</v>
      </c>
      <c r="J376" s="63">
        <f t="shared" si="1111"/>
        <v>0</v>
      </c>
      <c r="K376" s="63">
        <f t="shared" ref="K376:M376" si="1151">K367</f>
        <v>0</v>
      </c>
      <c r="L376" s="63">
        <f t="shared" si="1151"/>
        <v>0</v>
      </c>
      <c r="M376" s="64">
        <f t="shared" si="1151"/>
        <v>0</v>
      </c>
      <c r="N376" s="63">
        <f t="shared" si="1113"/>
        <v>0</v>
      </c>
      <c r="O376" s="63">
        <f t="shared" ref="O376:Q376" si="1152">O367</f>
        <v>0</v>
      </c>
      <c r="P376" s="63">
        <f t="shared" si="1152"/>
        <v>0</v>
      </c>
      <c r="Q376" s="64">
        <f t="shared" si="1152"/>
        <v>0</v>
      </c>
      <c r="R376" s="63">
        <f t="shared" si="1115"/>
        <v>0</v>
      </c>
      <c r="S376" s="65">
        <f t="shared" si="1116"/>
        <v>0</v>
      </c>
    </row>
    <row r="377" spans="1:19" s="6" customFormat="1" ht="15.65" customHeight="1" x14ac:dyDescent="0.3">
      <c r="A377" s="309"/>
      <c r="B377" s="30" t="s">
        <v>149</v>
      </c>
      <c r="C377" s="31">
        <f t="shared" ref="C377:E377" si="1153">C364+C370</f>
        <v>0</v>
      </c>
      <c r="D377" s="31">
        <f t="shared" si="1153"/>
        <v>0</v>
      </c>
      <c r="E377" s="32">
        <f t="shared" si="1153"/>
        <v>0</v>
      </c>
      <c r="F377" s="32">
        <f t="shared" si="1109"/>
        <v>0</v>
      </c>
      <c r="G377" s="31">
        <f t="shared" ref="G377:I377" si="1154">G364+G370</f>
        <v>0</v>
      </c>
      <c r="H377" s="31">
        <f t="shared" si="1154"/>
        <v>0</v>
      </c>
      <c r="I377" s="32">
        <f t="shared" si="1154"/>
        <v>0</v>
      </c>
      <c r="J377" s="32">
        <f t="shared" si="1111"/>
        <v>0</v>
      </c>
      <c r="K377" s="31">
        <f t="shared" ref="K377:M377" si="1155">K364+K370</f>
        <v>0</v>
      </c>
      <c r="L377" s="31">
        <f t="shared" si="1155"/>
        <v>0</v>
      </c>
      <c r="M377" s="32">
        <f t="shared" si="1155"/>
        <v>0</v>
      </c>
      <c r="N377" s="32">
        <f t="shared" si="1113"/>
        <v>0</v>
      </c>
      <c r="O377" s="31">
        <f t="shared" ref="O377:Q377" si="1156">O364+O370</f>
        <v>0</v>
      </c>
      <c r="P377" s="31">
        <f t="shared" si="1156"/>
        <v>0</v>
      </c>
      <c r="Q377" s="32">
        <f t="shared" si="1156"/>
        <v>0</v>
      </c>
      <c r="R377" s="32">
        <f t="shared" si="1115"/>
        <v>0</v>
      </c>
      <c r="S377" s="33">
        <f t="shared" si="1116"/>
        <v>0</v>
      </c>
    </row>
    <row r="378" spans="1:19" s="6" customFormat="1" ht="15.65" customHeight="1" x14ac:dyDescent="0.3">
      <c r="A378" s="309"/>
      <c r="B378" s="34" t="s">
        <v>66</v>
      </c>
      <c r="C378" s="35">
        <f t="shared" ref="C378:E378" si="1157">IF(C$7=0,0,C358/C$7*1000)</f>
        <v>0</v>
      </c>
      <c r="D378" s="35">
        <f t="shared" si="1157"/>
        <v>0</v>
      </c>
      <c r="E378" s="35">
        <f t="shared" si="1157"/>
        <v>0</v>
      </c>
      <c r="F378" s="36">
        <f t="shared" ref="F378" si="1158">IF(SUM(C$7:E$7)=0,0,F358/SUM(C$7:E$7)*1000)</f>
        <v>0</v>
      </c>
      <c r="G378" s="35">
        <f t="shared" ref="G378:I378" si="1159">IF(G$7=0,0,G358/G$7*1000)</f>
        <v>0</v>
      </c>
      <c r="H378" s="35">
        <f t="shared" si="1159"/>
        <v>0</v>
      </c>
      <c r="I378" s="35">
        <f t="shared" si="1159"/>
        <v>0</v>
      </c>
      <c r="J378" s="36">
        <f t="shared" ref="J378" si="1160">IF(SUM(G$7:I$7)=0,0,J358/SUM(G$7:I$7)*1000)</f>
        <v>0</v>
      </c>
      <c r="K378" s="35">
        <f t="shared" ref="K378:M378" si="1161">IF(K$7=0,0,K358/K$7*1000)</f>
        <v>0</v>
      </c>
      <c r="L378" s="35">
        <f t="shared" si="1161"/>
        <v>0</v>
      </c>
      <c r="M378" s="35">
        <f t="shared" si="1161"/>
        <v>0</v>
      </c>
      <c r="N378" s="36">
        <f t="shared" ref="N378" si="1162">IF(SUM(K$7:M$7)=0,0,N358/SUM(K$7:M$7)*1000)</f>
        <v>0</v>
      </c>
      <c r="O378" s="35">
        <f t="shared" ref="O378:Q378" si="1163">IF(O$7=0,0,O358/O$7*1000)</f>
        <v>0</v>
      </c>
      <c r="P378" s="35">
        <f t="shared" si="1163"/>
        <v>0</v>
      </c>
      <c r="Q378" s="35">
        <f t="shared" si="1163"/>
        <v>0</v>
      </c>
      <c r="R378" s="36">
        <f t="shared" ref="R378" si="1164">IF(SUM(O$7:Q$7)=0,0,R358/SUM(O$7:Q$7)*1000)</f>
        <v>0</v>
      </c>
      <c r="S378" s="36">
        <f t="shared" ref="S378" si="1165">IF(SUMIF($C$4:$R$4,1,$C$7:$R$7)=0,0,S358/SUMIF($C$4:$R$4,1,$C$7:$R$7)*1000)</f>
        <v>0</v>
      </c>
    </row>
    <row r="379" spans="1:19" s="6" customFormat="1" ht="15.65" customHeight="1" x14ac:dyDescent="0.3">
      <c r="A379" s="309"/>
      <c r="B379" s="34" t="s">
        <v>67</v>
      </c>
      <c r="C379" s="37">
        <f t="shared" ref="C379:S379" si="1166">IF(C358=0,0,C371/C358)</f>
        <v>0</v>
      </c>
      <c r="D379" s="37">
        <f t="shared" si="1166"/>
        <v>0</v>
      </c>
      <c r="E379" s="37">
        <f t="shared" si="1166"/>
        <v>0</v>
      </c>
      <c r="F379" s="37">
        <f t="shared" si="1166"/>
        <v>0</v>
      </c>
      <c r="G379" s="37">
        <f t="shared" si="1166"/>
        <v>0</v>
      </c>
      <c r="H379" s="37">
        <f t="shared" si="1166"/>
        <v>0</v>
      </c>
      <c r="I379" s="37">
        <f t="shared" si="1166"/>
        <v>0</v>
      </c>
      <c r="J379" s="37">
        <f t="shared" si="1166"/>
        <v>0</v>
      </c>
      <c r="K379" s="37">
        <f t="shared" si="1166"/>
        <v>0</v>
      </c>
      <c r="L379" s="37">
        <f t="shared" si="1166"/>
        <v>0</v>
      </c>
      <c r="M379" s="37">
        <f t="shared" si="1166"/>
        <v>0</v>
      </c>
      <c r="N379" s="37">
        <f t="shared" si="1166"/>
        <v>0</v>
      </c>
      <c r="O379" s="37">
        <f t="shared" si="1166"/>
        <v>0</v>
      </c>
      <c r="P379" s="37">
        <f t="shared" si="1166"/>
        <v>0</v>
      </c>
      <c r="Q379" s="37">
        <f t="shared" si="1166"/>
        <v>0</v>
      </c>
      <c r="R379" s="37">
        <f t="shared" si="1166"/>
        <v>0</v>
      </c>
      <c r="S379" s="37">
        <f t="shared" si="1166"/>
        <v>0</v>
      </c>
    </row>
    <row r="380" spans="1:19" s="6" customFormat="1" ht="15.65" customHeight="1" x14ac:dyDescent="0.3">
      <c r="A380" s="309"/>
      <c r="B380" s="34" t="s">
        <v>68</v>
      </c>
      <c r="C380" s="36">
        <f t="shared" ref="C380:E380" si="1167">IF(C$7=0,0,C371/C$7*1000)</f>
        <v>0</v>
      </c>
      <c r="D380" s="36">
        <f t="shared" si="1167"/>
        <v>0</v>
      </c>
      <c r="E380" s="36">
        <f t="shared" si="1167"/>
        <v>0</v>
      </c>
      <c r="F380" s="36">
        <f t="shared" ref="F380" si="1168">IF(SUM(C$7:E$7)=0,0,F371/SUM(C$7:E$7)*1000)</f>
        <v>0</v>
      </c>
      <c r="G380" s="36">
        <f t="shared" ref="G380:I380" si="1169">IF(G$7=0,0,G371/G$7*1000)</f>
        <v>0</v>
      </c>
      <c r="H380" s="36">
        <f t="shared" si="1169"/>
        <v>0</v>
      </c>
      <c r="I380" s="36">
        <f t="shared" si="1169"/>
        <v>0</v>
      </c>
      <c r="J380" s="36">
        <f t="shared" ref="J380" si="1170">IF(SUM(G$7:I$7)=0,0,J371/SUM(G$7:I$7)*1000)</f>
        <v>0</v>
      </c>
      <c r="K380" s="36">
        <f t="shared" ref="K380:M380" si="1171">IF(K$7=0,0,K371/K$7*1000)</f>
        <v>0</v>
      </c>
      <c r="L380" s="36">
        <f t="shared" si="1171"/>
        <v>0</v>
      </c>
      <c r="M380" s="36">
        <f t="shared" si="1171"/>
        <v>0</v>
      </c>
      <c r="N380" s="36">
        <f t="shared" ref="N380" si="1172">IF(SUM(K$7:M$7)=0,0,N371/SUM(K$7:M$7)*1000)</f>
        <v>0</v>
      </c>
      <c r="O380" s="36">
        <f t="shared" ref="O380:Q380" si="1173">IF(O$7=0,0,O371/O$7*1000)</f>
        <v>0</v>
      </c>
      <c r="P380" s="36">
        <f t="shared" si="1173"/>
        <v>0</v>
      </c>
      <c r="Q380" s="36">
        <f t="shared" si="1173"/>
        <v>0</v>
      </c>
      <c r="R380" s="36">
        <f t="shared" ref="R380" si="1174">IF(SUM(O$7:Q$7)=0,0,R371/SUM(O$7:Q$7)*1000)</f>
        <v>0</v>
      </c>
      <c r="S380" s="36">
        <f t="shared" ref="S380" si="1175">IF(SUMIF($C$4:$R$4,1,$C$7:$R$7)=0,0,S371/SUMIF($C$4:$R$4,1,$C$7:$R$7)*1000)</f>
        <v>0</v>
      </c>
    </row>
    <row r="381" spans="1:19" s="6" customFormat="1" ht="15.65" customHeight="1" x14ac:dyDescent="0.3">
      <c r="A381" s="309"/>
      <c r="B381" s="34" t="s">
        <v>69</v>
      </c>
      <c r="C381" s="37">
        <f t="shared" ref="C381" si="1176">IF(C358=0,0,SUM(C372:C376)/C358)</f>
        <v>0</v>
      </c>
      <c r="D381" s="37">
        <f t="shared" ref="D381:R381" si="1177">IF(D358=0,0,SUM(D372:D376)/D358)</f>
        <v>0</v>
      </c>
      <c r="E381" s="37">
        <f t="shared" si="1177"/>
        <v>0</v>
      </c>
      <c r="F381" s="37">
        <f t="shared" si="1177"/>
        <v>0</v>
      </c>
      <c r="G381" s="37">
        <f t="shared" si="1177"/>
        <v>0</v>
      </c>
      <c r="H381" s="37">
        <f t="shared" si="1177"/>
        <v>0</v>
      </c>
      <c r="I381" s="37">
        <f t="shared" si="1177"/>
        <v>0</v>
      </c>
      <c r="J381" s="37">
        <f t="shared" si="1177"/>
        <v>0</v>
      </c>
      <c r="K381" s="37">
        <f t="shared" si="1177"/>
        <v>0</v>
      </c>
      <c r="L381" s="37">
        <f t="shared" si="1177"/>
        <v>0</v>
      </c>
      <c r="M381" s="37">
        <f t="shared" si="1177"/>
        <v>0</v>
      </c>
      <c r="N381" s="37">
        <f t="shared" si="1177"/>
        <v>0</v>
      </c>
      <c r="O381" s="37">
        <f t="shared" si="1177"/>
        <v>0</v>
      </c>
      <c r="P381" s="37">
        <f t="shared" si="1177"/>
        <v>0</v>
      </c>
      <c r="Q381" s="37">
        <f t="shared" si="1177"/>
        <v>0</v>
      </c>
      <c r="R381" s="37">
        <f t="shared" si="1177"/>
        <v>0</v>
      </c>
      <c r="S381" s="37">
        <f t="shared" si="1097"/>
        <v>0</v>
      </c>
    </row>
    <row r="382" spans="1:19" s="6" customFormat="1" ht="15.65" customHeight="1" thickBot="1" x14ac:dyDescent="0.35">
      <c r="A382" s="310"/>
      <c r="B382" s="38" t="s">
        <v>70</v>
      </c>
      <c r="C382" s="39">
        <f t="shared" ref="C382" si="1178">IF(C$7=0,0,SUM(C372:C376)/C$7*1000)</f>
        <v>0</v>
      </c>
      <c r="D382" s="39">
        <f t="shared" ref="D382:E382" si="1179">IF(D$7=0,0,SUM(D372:D376)/D$7*1000)</f>
        <v>0</v>
      </c>
      <c r="E382" s="39">
        <f t="shared" si="1179"/>
        <v>0</v>
      </c>
      <c r="F382" s="39">
        <f t="shared" ref="F382" si="1180">IF(SUM(C$7:E$7)=0,0,SUM(F372:F376)/SUM(C$7:E$7)*1000)</f>
        <v>0</v>
      </c>
      <c r="G382" s="39">
        <f t="shared" ref="G382:I382" si="1181">IF(G$7=0,0,SUM(G372:G376)/G$7*1000)</f>
        <v>0</v>
      </c>
      <c r="H382" s="39">
        <f t="shared" si="1181"/>
        <v>0</v>
      </c>
      <c r="I382" s="39">
        <f t="shared" si="1181"/>
        <v>0</v>
      </c>
      <c r="J382" s="39">
        <f t="shared" ref="J382" si="1182">IF(SUM(G$7:I$7)=0,0,SUM(J372:J376)/SUM(G$7:I$7)*1000)</f>
        <v>0</v>
      </c>
      <c r="K382" s="39">
        <f t="shared" ref="K382:M382" si="1183">IF(K$7=0,0,SUM(K372:K376)/K$7*1000)</f>
        <v>0</v>
      </c>
      <c r="L382" s="39">
        <f t="shared" si="1183"/>
        <v>0</v>
      </c>
      <c r="M382" s="39">
        <f t="shared" si="1183"/>
        <v>0</v>
      </c>
      <c r="N382" s="39">
        <f t="shared" ref="N382" si="1184">IF(SUM(K$7:M$7)=0,0,SUM(N372:N376)/SUM(K$7:M$7)*1000)</f>
        <v>0</v>
      </c>
      <c r="O382" s="39">
        <f t="shared" ref="O382:Q382" si="1185">IF(O$7=0,0,SUM(O372:O376)/O$7*1000)</f>
        <v>0</v>
      </c>
      <c r="P382" s="39">
        <f t="shared" si="1185"/>
        <v>0</v>
      </c>
      <c r="Q382" s="39">
        <f t="shared" si="1185"/>
        <v>0</v>
      </c>
      <c r="R382" s="39">
        <f t="shared" ref="R382" si="1186">IF(SUM(O$7:Q$7)=0,0,SUM(R372:R376)/SUM(O$7:Q$7)*1000)</f>
        <v>0</v>
      </c>
      <c r="S382" s="39">
        <f t="shared" ref="S382" si="1187">IF(SUMIF($C$4:$R$4,1,$C$7:$R$7)=0,0,SUM(S372:S376)/SUMIF($C$4:$R$4,1,$C$7:$R$7)*1000)</f>
        <v>0</v>
      </c>
    </row>
    <row r="383" spans="1:19" s="6" customFormat="1" ht="15.65" customHeight="1" x14ac:dyDescent="0.3">
      <c r="A383" s="311" t="s">
        <v>72</v>
      </c>
      <c r="B383" s="17" t="s">
        <v>54</v>
      </c>
      <c r="C383" s="54">
        <f t="shared" ref="C383" si="1188">C384+C390</f>
        <v>0</v>
      </c>
      <c r="D383" s="54">
        <f t="shared" ref="D383" si="1189">D384+D390</f>
        <v>0</v>
      </c>
      <c r="E383" s="54">
        <f t="shared" ref="E383" si="1190">E384+E390</f>
        <v>0</v>
      </c>
      <c r="F383" s="54">
        <f t="shared" si="1109"/>
        <v>0</v>
      </c>
      <c r="G383" s="54">
        <f t="shared" ref="G383" si="1191">G384+G390</f>
        <v>0</v>
      </c>
      <c r="H383" s="54">
        <f t="shared" ref="H383" si="1192">H384+H390</f>
        <v>0</v>
      </c>
      <c r="I383" s="54">
        <f t="shared" ref="I383" si="1193">I384+I390</f>
        <v>0</v>
      </c>
      <c r="J383" s="54">
        <f t="shared" ref="J383:J402" si="1194">SUM(G383:I383)</f>
        <v>0</v>
      </c>
      <c r="K383" s="54">
        <f t="shared" ref="K383" si="1195">K384+K390</f>
        <v>0</v>
      </c>
      <c r="L383" s="54">
        <f t="shared" ref="L383" si="1196">L384+L390</f>
        <v>0</v>
      </c>
      <c r="M383" s="54">
        <f t="shared" ref="M383" si="1197">M384+M390</f>
        <v>0</v>
      </c>
      <c r="N383" s="54">
        <f t="shared" ref="N383:N402" si="1198">SUM(K383:M383)</f>
        <v>0</v>
      </c>
      <c r="O383" s="54">
        <f t="shared" ref="O383" si="1199">O384+O390</f>
        <v>0</v>
      </c>
      <c r="P383" s="54">
        <f t="shared" ref="P383" si="1200">P384+P390</f>
        <v>0</v>
      </c>
      <c r="Q383" s="54">
        <f t="shared" ref="Q383" si="1201">Q384+Q390</f>
        <v>0</v>
      </c>
      <c r="R383" s="54">
        <f t="shared" ref="R383:R402" si="1202">SUM(O383:Q383)</f>
        <v>0</v>
      </c>
      <c r="S383" s="56">
        <f t="shared" ref="S383" si="1203">SUMIF($C$4:$R$4,1,$C383:$R383)</f>
        <v>0</v>
      </c>
    </row>
    <row r="384" spans="1:19" s="6" customFormat="1" ht="15.65" customHeight="1" x14ac:dyDescent="0.3">
      <c r="A384" s="309"/>
      <c r="B384" s="19" t="s">
        <v>55</v>
      </c>
      <c r="C384" s="55">
        <f t="shared" ref="C384" si="1204">SUM(C385:C389)</f>
        <v>0</v>
      </c>
      <c r="D384" s="55">
        <f t="shared" ref="D384" si="1205">SUM(D385:D389)</f>
        <v>0</v>
      </c>
      <c r="E384" s="55">
        <f t="shared" ref="E384" si="1206">SUM(E385:E389)</f>
        <v>0</v>
      </c>
      <c r="F384" s="53">
        <f t="shared" si="1109"/>
        <v>0</v>
      </c>
      <c r="G384" s="55">
        <f t="shared" ref="G384" si="1207">SUM(G385:G389)</f>
        <v>0</v>
      </c>
      <c r="H384" s="55">
        <f t="shared" ref="H384" si="1208">SUM(H385:H389)</f>
        <v>0</v>
      </c>
      <c r="I384" s="55">
        <f t="shared" ref="I384" si="1209">SUM(I385:I389)</f>
        <v>0</v>
      </c>
      <c r="J384" s="53">
        <f t="shared" si="1194"/>
        <v>0</v>
      </c>
      <c r="K384" s="55">
        <f t="shared" ref="K384" si="1210">SUM(K385:K389)</f>
        <v>0</v>
      </c>
      <c r="L384" s="55">
        <f t="shared" ref="L384" si="1211">SUM(L385:L389)</f>
        <v>0</v>
      </c>
      <c r="M384" s="55">
        <f t="shared" ref="M384" si="1212">SUM(M385:M389)</f>
        <v>0</v>
      </c>
      <c r="N384" s="53">
        <f t="shared" si="1198"/>
        <v>0</v>
      </c>
      <c r="O384" s="55">
        <f t="shared" ref="O384" si="1213">SUM(O385:O389)</f>
        <v>0</v>
      </c>
      <c r="P384" s="55">
        <f t="shared" ref="P384" si="1214">SUM(P385:P389)</f>
        <v>0</v>
      </c>
      <c r="Q384" s="55">
        <f t="shared" ref="Q384" si="1215">SUM(Q385:Q389)</f>
        <v>0</v>
      </c>
      <c r="R384" s="53">
        <f t="shared" si="1202"/>
        <v>0</v>
      </c>
      <c r="S384" s="57">
        <f t="shared" si="1116"/>
        <v>0</v>
      </c>
    </row>
    <row r="385" spans="1:19" s="6" customFormat="1" ht="15.65" customHeight="1" x14ac:dyDescent="0.3">
      <c r="A385" s="309"/>
      <c r="B385" s="21" t="s">
        <v>56</v>
      </c>
      <c r="C385" s="117">
        <f>C10+C35+C60+C85+C110+C135+C160+C185+C210+C235+C260+C285+C310+C335+C360</f>
        <v>0</v>
      </c>
      <c r="D385" s="117">
        <f t="shared" ref="D385:E385" si="1216">D10+D35+D60+D85+D110+D135+D160+D185+D210+D235+D260+D285+D310+D335+D360</f>
        <v>0</v>
      </c>
      <c r="E385" s="117">
        <f t="shared" si="1216"/>
        <v>0</v>
      </c>
      <c r="F385" s="52">
        <f t="shared" si="1109"/>
        <v>0</v>
      </c>
      <c r="G385" s="117">
        <f>G10+G35+G60+G85+G110+G135+G160+G185+G210+G235+G260+G285+G310+G335+G360</f>
        <v>0</v>
      </c>
      <c r="H385" s="117">
        <f t="shared" ref="H385:I385" si="1217">H10+H35+H60+H85+H110+H135+H160+H185+H210+H235+H260+H285+H310+H335+H360</f>
        <v>0</v>
      </c>
      <c r="I385" s="117">
        <f t="shared" si="1217"/>
        <v>0</v>
      </c>
      <c r="J385" s="52">
        <f t="shared" si="1194"/>
        <v>0</v>
      </c>
      <c r="K385" s="117">
        <f>K10+K35+K60+K85+K110+K135+K160+K185+K210+K235+K260+K285+K310+K335+K360</f>
        <v>0</v>
      </c>
      <c r="L385" s="117">
        <f t="shared" ref="L385:M385" si="1218">L10+L35+L60+L85+L110+L135+L160+L185+L210+L235+L260+L285+L310+L335+L360</f>
        <v>0</v>
      </c>
      <c r="M385" s="117">
        <f t="shared" si="1218"/>
        <v>0</v>
      </c>
      <c r="N385" s="52">
        <f t="shared" si="1198"/>
        <v>0</v>
      </c>
      <c r="O385" s="117">
        <f>O10+O35+O60+O85+O110+O135+O160+O185+O210+O235+O260+O285+O310+O335+O360</f>
        <v>0</v>
      </c>
      <c r="P385" s="117">
        <f t="shared" ref="P385:Q385" si="1219">P10+P35+P60+P85+P110+P135+P160+P185+P210+P235+P260+P285+P310+P335+P360</f>
        <v>0</v>
      </c>
      <c r="Q385" s="117">
        <f t="shared" si="1219"/>
        <v>0</v>
      </c>
      <c r="R385" s="52">
        <f t="shared" si="1202"/>
        <v>0</v>
      </c>
      <c r="S385" s="58">
        <f t="shared" si="1116"/>
        <v>0</v>
      </c>
    </row>
    <row r="386" spans="1:19" s="6" customFormat="1" ht="15.65" customHeight="1" x14ac:dyDescent="0.3">
      <c r="A386" s="309"/>
      <c r="B386" s="22" t="s">
        <v>57</v>
      </c>
      <c r="C386" s="118">
        <f t="shared" ref="C386:E386" si="1220">C11+C36+C61+C86+C111+C136+C161+C186+C211+C236+C261+C286+C311+C336+C361</f>
        <v>0</v>
      </c>
      <c r="D386" s="118">
        <f t="shared" si="1220"/>
        <v>0</v>
      </c>
      <c r="E386" s="118">
        <f t="shared" si="1220"/>
        <v>0</v>
      </c>
      <c r="F386" s="53">
        <f t="shared" si="1109"/>
        <v>0</v>
      </c>
      <c r="G386" s="118">
        <f t="shared" ref="G386:I386" si="1221">G11+G36+G61+G86+G111+G136+G161+G186+G211+G236+G261+G286+G311+G336+G361</f>
        <v>0</v>
      </c>
      <c r="H386" s="118">
        <f t="shared" si="1221"/>
        <v>0</v>
      </c>
      <c r="I386" s="118">
        <f t="shared" si="1221"/>
        <v>0</v>
      </c>
      <c r="J386" s="53">
        <f t="shared" si="1194"/>
        <v>0</v>
      </c>
      <c r="K386" s="118">
        <f t="shared" ref="K386:M386" si="1222">K11+K36+K61+K86+K111+K136+K161+K186+K211+K236+K261+K286+K311+K336+K361</f>
        <v>0</v>
      </c>
      <c r="L386" s="118">
        <f t="shared" si="1222"/>
        <v>0</v>
      </c>
      <c r="M386" s="118">
        <f t="shared" si="1222"/>
        <v>0</v>
      </c>
      <c r="N386" s="53">
        <f t="shared" si="1198"/>
        <v>0</v>
      </c>
      <c r="O386" s="118">
        <f t="shared" ref="O386:Q386" si="1223">O11+O36+O61+O86+O111+O136+O161+O186+O211+O236+O261+O286+O311+O336+O361</f>
        <v>0</v>
      </c>
      <c r="P386" s="118">
        <f t="shared" si="1223"/>
        <v>0</v>
      </c>
      <c r="Q386" s="118">
        <f t="shared" si="1223"/>
        <v>0</v>
      </c>
      <c r="R386" s="53">
        <f t="shared" si="1202"/>
        <v>0</v>
      </c>
      <c r="S386" s="59">
        <f t="shared" si="1116"/>
        <v>0</v>
      </c>
    </row>
    <row r="387" spans="1:19" s="6" customFormat="1" ht="15.65" customHeight="1" x14ac:dyDescent="0.3">
      <c r="A387" s="309"/>
      <c r="B387" s="22" t="s">
        <v>58</v>
      </c>
      <c r="C387" s="118">
        <f t="shared" ref="C387:E387" si="1224">C12+C37+C62+C87+C112+C137+C162+C187+C212+C237+C262+C287+C312+C337+C362</f>
        <v>0</v>
      </c>
      <c r="D387" s="118">
        <f t="shared" si="1224"/>
        <v>0</v>
      </c>
      <c r="E387" s="118">
        <f t="shared" si="1224"/>
        <v>0</v>
      </c>
      <c r="F387" s="53">
        <f t="shared" si="1109"/>
        <v>0</v>
      </c>
      <c r="G387" s="118">
        <f t="shared" ref="G387:I387" si="1225">G12+G37+G62+G87+G112+G137+G162+G187+G212+G237+G262+G287+G312+G337+G362</f>
        <v>0</v>
      </c>
      <c r="H387" s="118">
        <f t="shared" si="1225"/>
        <v>0</v>
      </c>
      <c r="I387" s="118">
        <f t="shared" si="1225"/>
        <v>0</v>
      </c>
      <c r="J387" s="53">
        <f t="shared" si="1194"/>
        <v>0</v>
      </c>
      <c r="K387" s="118">
        <f t="shared" ref="K387:M387" si="1226">K12+K37+K62+K87+K112+K137+K162+K187+K212+K237+K262+K287+K312+K337+K362</f>
        <v>0</v>
      </c>
      <c r="L387" s="118">
        <f t="shared" si="1226"/>
        <v>0</v>
      </c>
      <c r="M387" s="118">
        <f t="shared" si="1226"/>
        <v>0</v>
      </c>
      <c r="N387" s="53">
        <f t="shared" si="1198"/>
        <v>0</v>
      </c>
      <c r="O387" s="118">
        <f t="shared" ref="O387:Q387" si="1227">O12+O37+O62+O87+O112+O137+O162+O187+O212+O237+O262+O287+O312+O337+O362</f>
        <v>0</v>
      </c>
      <c r="P387" s="118">
        <f t="shared" si="1227"/>
        <v>0</v>
      </c>
      <c r="Q387" s="118">
        <f t="shared" si="1227"/>
        <v>0</v>
      </c>
      <c r="R387" s="53">
        <f t="shared" si="1202"/>
        <v>0</v>
      </c>
      <c r="S387" s="59">
        <f t="shared" si="1116"/>
        <v>0</v>
      </c>
    </row>
    <row r="388" spans="1:19" s="6" customFormat="1" ht="15.65" customHeight="1" x14ac:dyDescent="0.3">
      <c r="A388" s="309"/>
      <c r="B388" s="22" t="s">
        <v>59</v>
      </c>
      <c r="C388" s="118">
        <f t="shared" ref="C388:E388" si="1228">C13+C38+C63+C88+C113+C138+C163+C188+C213+C238+C263+C288+C313+C338+C363</f>
        <v>0</v>
      </c>
      <c r="D388" s="118">
        <f t="shared" si="1228"/>
        <v>0</v>
      </c>
      <c r="E388" s="118">
        <f t="shared" si="1228"/>
        <v>0</v>
      </c>
      <c r="F388" s="53">
        <f t="shared" si="1109"/>
        <v>0</v>
      </c>
      <c r="G388" s="118">
        <f t="shared" ref="G388:I388" si="1229">G13+G38+G63+G88+G113+G138+G163+G188+G213+G238+G263+G288+G313+G338+G363</f>
        <v>0</v>
      </c>
      <c r="H388" s="118">
        <f t="shared" si="1229"/>
        <v>0</v>
      </c>
      <c r="I388" s="118">
        <f t="shared" si="1229"/>
        <v>0</v>
      </c>
      <c r="J388" s="53">
        <f t="shared" si="1194"/>
        <v>0</v>
      </c>
      <c r="K388" s="118">
        <f t="shared" ref="K388:M388" si="1230">K13+K38+K63+K88+K113+K138+K163+K188+K213+K238+K263+K288+K313+K338+K363</f>
        <v>0</v>
      </c>
      <c r="L388" s="118">
        <f t="shared" si="1230"/>
        <v>0</v>
      </c>
      <c r="M388" s="118">
        <f t="shared" si="1230"/>
        <v>0</v>
      </c>
      <c r="N388" s="53">
        <f t="shared" si="1198"/>
        <v>0</v>
      </c>
      <c r="O388" s="118">
        <f t="shared" ref="O388:Q388" si="1231">O13+O38+O63+O88+O113+O138+O163+O188+O213+O238+O263+O288+O313+O338+O363</f>
        <v>0</v>
      </c>
      <c r="P388" s="118">
        <f t="shared" si="1231"/>
        <v>0</v>
      </c>
      <c r="Q388" s="118">
        <f t="shared" si="1231"/>
        <v>0</v>
      </c>
      <c r="R388" s="53">
        <f t="shared" si="1202"/>
        <v>0</v>
      </c>
      <c r="S388" s="59">
        <f t="shared" si="1116"/>
        <v>0</v>
      </c>
    </row>
    <row r="389" spans="1:19" s="6" customFormat="1" ht="15.65" customHeight="1" x14ac:dyDescent="0.3">
      <c r="A389" s="309"/>
      <c r="B389" s="23" t="s">
        <v>148</v>
      </c>
      <c r="C389" s="119">
        <f t="shared" ref="C389:E389" si="1232">C14+C39+C64+C89+C114+C139+C164+C189+C214+C239+C264+C289+C314+C339+C364</f>
        <v>0</v>
      </c>
      <c r="D389" s="119">
        <f t="shared" si="1232"/>
        <v>0</v>
      </c>
      <c r="E389" s="119">
        <f t="shared" si="1232"/>
        <v>0</v>
      </c>
      <c r="F389" s="54">
        <f t="shared" si="1109"/>
        <v>0</v>
      </c>
      <c r="G389" s="119">
        <f t="shared" ref="G389:I389" si="1233">G14+G39+G64+G89+G114+G139+G164+G189+G214+G239+G264+G289+G314+G339+G364</f>
        <v>0</v>
      </c>
      <c r="H389" s="119">
        <f t="shared" si="1233"/>
        <v>0</v>
      </c>
      <c r="I389" s="119">
        <f t="shared" si="1233"/>
        <v>0</v>
      </c>
      <c r="J389" s="54">
        <f t="shared" si="1194"/>
        <v>0</v>
      </c>
      <c r="K389" s="119">
        <f t="shared" ref="K389:M389" si="1234">K14+K39+K64+K89+K114+K139+K164+K189+K214+K239+K264+K289+K314+K339+K364</f>
        <v>0</v>
      </c>
      <c r="L389" s="119">
        <f t="shared" si="1234"/>
        <v>0</v>
      </c>
      <c r="M389" s="119">
        <f t="shared" si="1234"/>
        <v>0</v>
      </c>
      <c r="N389" s="54">
        <f t="shared" si="1198"/>
        <v>0</v>
      </c>
      <c r="O389" s="119">
        <f t="shared" ref="O389:Q389" si="1235">O14+O39+O64+O89+O114+O139+O164+O189+O214+O239+O264+O289+O314+O339+O364</f>
        <v>0</v>
      </c>
      <c r="P389" s="119">
        <f t="shared" si="1235"/>
        <v>0</v>
      </c>
      <c r="Q389" s="119">
        <f t="shared" si="1235"/>
        <v>0</v>
      </c>
      <c r="R389" s="54">
        <f t="shared" si="1202"/>
        <v>0</v>
      </c>
      <c r="S389" s="83">
        <f t="shared" si="1116"/>
        <v>0</v>
      </c>
    </row>
    <row r="390" spans="1:19" s="6" customFormat="1" ht="15.65" customHeight="1" x14ac:dyDescent="0.3">
      <c r="A390" s="309"/>
      <c r="B390" s="19" t="s">
        <v>60</v>
      </c>
      <c r="C390" s="55">
        <f t="shared" ref="C390" si="1236">SUM(C391:C395)</f>
        <v>0</v>
      </c>
      <c r="D390" s="55">
        <f t="shared" ref="D390" si="1237">SUM(D391:D395)</f>
        <v>0</v>
      </c>
      <c r="E390" s="55">
        <f t="shared" ref="E390" si="1238">SUM(E391:E395)</f>
        <v>0</v>
      </c>
      <c r="F390" s="53">
        <f t="shared" si="1109"/>
        <v>0</v>
      </c>
      <c r="G390" s="55">
        <f t="shared" ref="G390" si="1239">SUM(G391:G395)</f>
        <v>0</v>
      </c>
      <c r="H390" s="55">
        <f t="shared" ref="H390" si="1240">SUM(H391:H395)</f>
        <v>0</v>
      </c>
      <c r="I390" s="55">
        <f t="shared" ref="I390" si="1241">SUM(I391:I395)</f>
        <v>0</v>
      </c>
      <c r="J390" s="53">
        <f t="shared" si="1194"/>
        <v>0</v>
      </c>
      <c r="K390" s="55">
        <f t="shared" ref="K390" si="1242">SUM(K391:K395)</f>
        <v>0</v>
      </c>
      <c r="L390" s="55">
        <f t="shared" ref="L390" si="1243">SUM(L391:L395)</f>
        <v>0</v>
      </c>
      <c r="M390" s="55">
        <f t="shared" ref="M390" si="1244">SUM(M391:M395)</f>
        <v>0</v>
      </c>
      <c r="N390" s="53">
        <f t="shared" si="1198"/>
        <v>0</v>
      </c>
      <c r="O390" s="55">
        <f t="shared" ref="O390" si="1245">SUM(O391:O395)</f>
        <v>0</v>
      </c>
      <c r="P390" s="55">
        <f t="shared" ref="P390" si="1246">SUM(P391:P395)</f>
        <v>0</v>
      </c>
      <c r="Q390" s="55">
        <f t="shared" ref="Q390" si="1247">SUM(Q391:Q395)</f>
        <v>0</v>
      </c>
      <c r="R390" s="53">
        <f t="shared" si="1202"/>
        <v>0</v>
      </c>
      <c r="S390" s="57">
        <f t="shared" si="1116"/>
        <v>0</v>
      </c>
    </row>
    <row r="391" spans="1:19" s="6" customFormat="1" ht="15.65" customHeight="1" x14ac:dyDescent="0.3">
      <c r="A391" s="309"/>
      <c r="B391" s="24" t="s">
        <v>56</v>
      </c>
      <c r="C391" s="117">
        <f t="shared" ref="C391:E391" si="1248">C16+C41+C66+C91+C116+C141+C166+C191+C216+C241+C266+C291+C316+C341+C366</f>
        <v>0</v>
      </c>
      <c r="D391" s="117">
        <f t="shared" si="1248"/>
        <v>0</v>
      </c>
      <c r="E391" s="117">
        <f t="shared" si="1248"/>
        <v>0</v>
      </c>
      <c r="F391" s="52">
        <f t="shared" si="1109"/>
        <v>0</v>
      </c>
      <c r="G391" s="117">
        <f t="shared" ref="G391:I391" si="1249">G16+G41+G66+G91+G116+G141+G166+G191+G216+G241+G266+G291+G316+G341+G366</f>
        <v>0</v>
      </c>
      <c r="H391" s="117">
        <f t="shared" si="1249"/>
        <v>0</v>
      </c>
      <c r="I391" s="117">
        <f t="shared" si="1249"/>
        <v>0</v>
      </c>
      <c r="J391" s="52">
        <f t="shared" si="1194"/>
        <v>0</v>
      </c>
      <c r="K391" s="117">
        <f t="shared" ref="K391:M391" si="1250">K16+K41+K66+K91+K116+K141+K166+K191+K216+K241+K266+K291+K316+K341+K366</f>
        <v>0</v>
      </c>
      <c r="L391" s="117">
        <f t="shared" si="1250"/>
        <v>0</v>
      </c>
      <c r="M391" s="117">
        <f t="shared" si="1250"/>
        <v>0</v>
      </c>
      <c r="N391" s="52">
        <f t="shared" si="1198"/>
        <v>0</v>
      </c>
      <c r="O391" s="117">
        <f t="shared" ref="O391:Q391" si="1251">O16+O41+O66+O91+O116+O141+O166+O191+O216+O241+O266+O291+O316+O341+O366</f>
        <v>0</v>
      </c>
      <c r="P391" s="117">
        <f t="shared" si="1251"/>
        <v>0</v>
      </c>
      <c r="Q391" s="117">
        <f t="shared" si="1251"/>
        <v>0</v>
      </c>
      <c r="R391" s="52">
        <f t="shared" si="1202"/>
        <v>0</v>
      </c>
      <c r="S391" s="58">
        <f t="shared" si="1116"/>
        <v>0</v>
      </c>
    </row>
    <row r="392" spans="1:19" s="6" customFormat="1" ht="15.65" customHeight="1" x14ac:dyDescent="0.3">
      <c r="A392" s="309"/>
      <c r="B392" s="25" t="s">
        <v>61</v>
      </c>
      <c r="C392" s="118">
        <f t="shared" ref="C392:E392" si="1252">C17+C42+C67+C92+C117+C142+C167+C192+C217+C242+C267+C292+C317+C342+C367</f>
        <v>0</v>
      </c>
      <c r="D392" s="118">
        <f t="shared" si="1252"/>
        <v>0</v>
      </c>
      <c r="E392" s="118">
        <f t="shared" si="1252"/>
        <v>0</v>
      </c>
      <c r="F392" s="53">
        <f t="shared" si="1109"/>
        <v>0</v>
      </c>
      <c r="G392" s="118">
        <f t="shared" ref="G392:I392" si="1253">G17+G42+G67+G92+G117+G142+G167+G192+G217+G242+G267+G292+G317+G342+G367</f>
        <v>0</v>
      </c>
      <c r="H392" s="118">
        <f t="shared" si="1253"/>
        <v>0</v>
      </c>
      <c r="I392" s="118">
        <f t="shared" si="1253"/>
        <v>0</v>
      </c>
      <c r="J392" s="53">
        <f t="shared" si="1194"/>
        <v>0</v>
      </c>
      <c r="K392" s="118">
        <f t="shared" ref="K392:M392" si="1254">K17+K42+K67+K92+K117+K142+K167+K192+K217+K242+K267+K292+K317+K342+K367</f>
        <v>0</v>
      </c>
      <c r="L392" s="118">
        <f t="shared" si="1254"/>
        <v>0</v>
      </c>
      <c r="M392" s="118">
        <f t="shared" si="1254"/>
        <v>0</v>
      </c>
      <c r="N392" s="53">
        <f t="shared" si="1198"/>
        <v>0</v>
      </c>
      <c r="O392" s="118">
        <f t="shared" ref="O392:Q392" si="1255">O17+O42+O67+O92+O117+O142+O167+O192+O217+O242+O267+O292+O317+O342+O367</f>
        <v>0</v>
      </c>
      <c r="P392" s="118">
        <f t="shared" si="1255"/>
        <v>0</v>
      </c>
      <c r="Q392" s="118">
        <f t="shared" si="1255"/>
        <v>0</v>
      </c>
      <c r="R392" s="53">
        <f t="shared" si="1202"/>
        <v>0</v>
      </c>
      <c r="S392" s="59">
        <f t="shared" si="1116"/>
        <v>0</v>
      </c>
    </row>
    <row r="393" spans="1:19" s="6" customFormat="1" ht="15.65" customHeight="1" x14ac:dyDescent="0.3">
      <c r="A393" s="309"/>
      <c r="B393" s="25" t="s">
        <v>58</v>
      </c>
      <c r="C393" s="118">
        <f t="shared" ref="C393:E393" si="1256">C18+C43+C68+C93+C118+C143+C168+C193+C218+C243+C268+C293+C318+C343+C368</f>
        <v>0</v>
      </c>
      <c r="D393" s="118">
        <f t="shared" si="1256"/>
        <v>0</v>
      </c>
      <c r="E393" s="118">
        <f t="shared" si="1256"/>
        <v>0</v>
      </c>
      <c r="F393" s="53">
        <f t="shared" si="1109"/>
        <v>0</v>
      </c>
      <c r="G393" s="118">
        <f t="shared" ref="G393:I393" si="1257">G18+G43+G68+G93+G118+G143+G168+G193+G218+G243+G268+G293+G318+G343+G368</f>
        <v>0</v>
      </c>
      <c r="H393" s="118">
        <f t="shared" si="1257"/>
        <v>0</v>
      </c>
      <c r="I393" s="118">
        <f t="shared" si="1257"/>
        <v>0</v>
      </c>
      <c r="J393" s="53">
        <f t="shared" si="1194"/>
        <v>0</v>
      </c>
      <c r="K393" s="118">
        <f t="shared" ref="K393:M393" si="1258">K18+K43+K68+K93+K118+K143+K168+K193+K218+K243+K268+K293+K318+K343+K368</f>
        <v>0</v>
      </c>
      <c r="L393" s="118">
        <f t="shared" si="1258"/>
        <v>0</v>
      </c>
      <c r="M393" s="118">
        <f t="shared" si="1258"/>
        <v>0</v>
      </c>
      <c r="N393" s="53">
        <f t="shared" si="1198"/>
        <v>0</v>
      </c>
      <c r="O393" s="118">
        <f t="shared" ref="O393:Q393" si="1259">O18+O43+O68+O93+O118+O143+O168+O193+O218+O243+O268+O293+O318+O343+O368</f>
        <v>0</v>
      </c>
      <c r="P393" s="118">
        <f t="shared" si="1259"/>
        <v>0</v>
      </c>
      <c r="Q393" s="118">
        <f t="shared" si="1259"/>
        <v>0</v>
      </c>
      <c r="R393" s="53">
        <f t="shared" si="1202"/>
        <v>0</v>
      </c>
      <c r="S393" s="59">
        <f t="shared" si="1116"/>
        <v>0</v>
      </c>
    </row>
    <row r="394" spans="1:19" s="6" customFormat="1" ht="15.65" customHeight="1" x14ac:dyDescent="0.3">
      <c r="A394" s="309"/>
      <c r="B394" s="25" t="s">
        <v>62</v>
      </c>
      <c r="C394" s="118">
        <f t="shared" ref="C394:E394" si="1260">C19+C44+C69+C94+C119+C144+C169+C194+C219+C244+C269+C294+C319+C344+C369</f>
        <v>0</v>
      </c>
      <c r="D394" s="118">
        <f t="shared" si="1260"/>
        <v>0</v>
      </c>
      <c r="E394" s="118">
        <f t="shared" si="1260"/>
        <v>0</v>
      </c>
      <c r="F394" s="53">
        <f t="shared" si="1109"/>
        <v>0</v>
      </c>
      <c r="G394" s="118">
        <f t="shared" ref="G394:I394" si="1261">G19+G44+G69+G94+G119+G144+G169+G194+G219+G244+G269+G294+G319+G344+G369</f>
        <v>0</v>
      </c>
      <c r="H394" s="118">
        <f t="shared" si="1261"/>
        <v>0</v>
      </c>
      <c r="I394" s="118">
        <f t="shared" si="1261"/>
        <v>0</v>
      </c>
      <c r="J394" s="53">
        <f t="shared" si="1194"/>
        <v>0</v>
      </c>
      <c r="K394" s="118">
        <f t="shared" ref="K394:M394" si="1262">K19+K44+K69+K94+K119+K144+K169+K194+K219+K244+K269+K294+K319+K344+K369</f>
        <v>0</v>
      </c>
      <c r="L394" s="118">
        <f t="shared" si="1262"/>
        <v>0</v>
      </c>
      <c r="M394" s="118">
        <f t="shared" si="1262"/>
        <v>0</v>
      </c>
      <c r="N394" s="53">
        <f t="shared" si="1198"/>
        <v>0</v>
      </c>
      <c r="O394" s="118">
        <f t="shared" ref="O394:Q394" si="1263">O19+O44+O69+O94+O119+O144+O169+O194+O219+O244+O269+O294+O319+O344+O369</f>
        <v>0</v>
      </c>
      <c r="P394" s="118">
        <f t="shared" si="1263"/>
        <v>0</v>
      </c>
      <c r="Q394" s="118">
        <f t="shared" si="1263"/>
        <v>0</v>
      </c>
      <c r="R394" s="53">
        <f t="shared" si="1202"/>
        <v>0</v>
      </c>
      <c r="S394" s="59">
        <f t="shared" si="1116"/>
        <v>0</v>
      </c>
    </row>
    <row r="395" spans="1:19" s="6" customFormat="1" ht="15.65" customHeight="1" x14ac:dyDescent="0.3">
      <c r="A395" s="309"/>
      <c r="B395" s="23" t="s">
        <v>148</v>
      </c>
      <c r="C395" s="119">
        <f t="shared" ref="C395:E395" si="1264">C20+C45+C70+C95+C120+C145+C170+C195+C220+C245+C270+C295+C320+C345+C370</f>
        <v>0</v>
      </c>
      <c r="D395" s="119">
        <f t="shared" si="1264"/>
        <v>0</v>
      </c>
      <c r="E395" s="119">
        <f t="shared" si="1264"/>
        <v>0</v>
      </c>
      <c r="F395" s="54">
        <f t="shared" si="1109"/>
        <v>0</v>
      </c>
      <c r="G395" s="119">
        <f t="shared" ref="G395:I395" si="1265">G20+G45+G70+G95+G120+G145+G170+G195+G220+G245+G270+G295+G320+G345+G370</f>
        <v>0</v>
      </c>
      <c r="H395" s="119">
        <f t="shared" si="1265"/>
        <v>0</v>
      </c>
      <c r="I395" s="119">
        <f t="shared" si="1265"/>
        <v>0</v>
      </c>
      <c r="J395" s="54">
        <f t="shared" si="1194"/>
        <v>0</v>
      </c>
      <c r="K395" s="119">
        <f t="shared" ref="K395:M395" si="1266">K20+K45+K70+K95+K120+K145+K170+K195+K220+K245+K270+K295+K320+K345+K370</f>
        <v>0</v>
      </c>
      <c r="L395" s="119">
        <f t="shared" si="1266"/>
        <v>0</v>
      </c>
      <c r="M395" s="119">
        <f t="shared" si="1266"/>
        <v>0</v>
      </c>
      <c r="N395" s="54">
        <f t="shared" si="1198"/>
        <v>0</v>
      </c>
      <c r="O395" s="119">
        <f t="shared" ref="O395:Q395" si="1267">O20+O45+O70+O95+O120+O145+O170+O195+O220+O245+O270+O295+O320+O345+O370</f>
        <v>0</v>
      </c>
      <c r="P395" s="119">
        <f t="shared" si="1267"/>
        <v>0</v>
      </c>
      <c r="Q395" s="119">
        <f t="shared" si="1267"/>
        <v>0</v>
      </c>
      <c r="R395" s="54">
        <f t="shared" si="1202"/>
        <v>0</v>
      </c>
      <c r="S395" s="83">
        <f t="shared" si="1116"/>
        <v>0</v>
      </c>
    </row>
    <row r="396" spans="1:19" s="6" customFormat="1" ht="15.65" customHeight="1" x14ac:dyDescent="0.3">
      <c r="A396" s="309"/>
      <c r="B396" s="13" t="s">
        <v>43</v>
      </c>
      <c r="C396" s="60">
        <f t="shared" ref="C396:E396" si="1268">C385+C391</f>
        <v>0</v>
      </c>
      <c r="D396" s="60">
        <f t="shared" si="1268"/>
        <v>0</v>
      </c>
      <c r="E396" s="61">
        <f t="shared" si="1268"/>
        <v>0</v>
      </c>
      <c r="F396" s="60">
        <f t="shared" si="1109"/>
        <v>0</v>
      </c>
      <c r="G396" s="60">
        <f t="shared" ref="G396:I396" si="1269">G385+G391</f>
        <v>0</v>
      </c>
      <c r="H396" s="60">
        <f t="shared" si="1269"/>
        <v>0</v>
      </c>
      <c r="I396" s="61">
        <f t="shared" si="1269"/>
        <v>0</v>
      </c>
      <c r="J396" s="60">
        <f t="shared" si="1194"/>
        <v>0</v>
      </c>
      <c r="K396" s="60">
        <f t="shared" ref="K396:M396" si="1270">K385+K391</f>
        <v>0</v>
      </c>
      <c r="L396" s="60">
        <f t="shared" si="1270"/>
        <v>0</v>
      </c>
      <c r="M396" s="61">
        <f t="shared" si="1270"/>
        <v>0</v>
      </c>
      <c r="N396" s="60">
        <f t="shared" si="1198"/>
        <v>0</v>
      </c>
      <c r="O396" s="60">
        <f t="shared" ref="O396:Q396" si="1271">O385+O391</f>
        <v>0</v>
      </c>
      <c r="P396" s="60">
        <f t="shared" si="1271"/>
        <v>0</v>
      </c>
      <c r="Q396" s="61">
        <f t="shared" si="1271"/>
        <v>0</v>
      </c>
      <c r="R396" s="60">
        <f t="shared" si="1202"/>
        <v>0</v>
      </c>
      <c r="S396" s="62">
        <f t="shared" si="1116"/>
        <v>0</v>
      </c>
    </row>
    <row r="397" spans="1:19" s="6" customFormat="1" ht="15.65" customHeight="1" x14ac:dyDescent="0.3">
      <c r="A397" s="309"/>
      <c r="B397" s="13" t="s">
        <v>44</v>
      </c>
      <c r="C397" s="63">
        <f t="shared" ref="C397:E397" si="1272">C386</f>
        <v>0</v>
      </c>
      <c r="D397" s="63">
        <f t="shared" si="1272"/>
        <v>0</v>
      </c>
      <c r="E397" s="64">
        <f t="shared" si="1272"/>
        <v>0</v>
      </c>
      <c r="F397" s="63">
        <f t="shared" si="1109"/>
        <v>0</v>
      </c>
      <c r="G397" s="63">
        <f t="shared" ref="G397:I397" si="1273">G386</f>
        <v>0</v>
      </c>
      <c r="H397" s="63">
        <f t="shared" si="1273"/>
        <v>0</v>
      </c>
      <c r="I397" s="64">
        <f t="shared" si="1273"/>
        <v>0</v>
      </c>
      <c r="J397" s="63">
        <f t="shared" si="1194"/>
        <v>0</v>
      </c>
      <c r="K397" s="63">
        <f t="shared" ref="K397:M397" si="1274">K386</f>
        <v>0</v>
      </c>
      <c r="L397" s="63">
        <f t="shared" si="1274"/>
        <v>0</v>
      </c>
      <c r="M397" s="64">
        <f t="shared" si="1274"/>
        <v>0</v>
      </c>
      <c r="N397" s="63">
        <f t="shared" si="1198"/>
        <v>0</v>
      </c>
      <c r="O397" s="63">
        <f t="shared" ref="O397:Q397" si="1275">O386</f>
        <v>0</v>
      </c>
      <c r="P397" s="63">
        <f t="shared" si="1275"/>
        <v>0</v>
      </c>
      <c r="Q397" s="64">
        <f t="shared" si="1275"/>
        <v>0</v>
      </c>
      <c r="R397" s="63">
        <f t="shared" si="1202"/>
        <v>0</v>
      </c>
      <c r="S397" s="65">
        <f t="shared" si="1116"/>
        <v>0</v>
      </c>
    </row>
    <row r="398" spans="1:19" s="6" customFormat="1" ht="15.65" customHeight="1" x14ac:dyDescent="0.3">
      <c r="A398" s="309"/>
      <c r="B398" s="13" t="s">
        <v>45</v>
      </c>
      <c r="C398" s="63">
        <f t="shared" ref="C398:E398" si="1276">C387+C393</f>
        <v>0</v>
      </c>
      <c r="D398" s="63">
        <f t="shared" si="1276"/>
        <v>0</v>
      </c>
      <c r="E398" s="64">
        <f t="shared" si="1276"/>
        <v>0</v>
      </c>
      <c r="F398" s="63">
        <f t="shared" si="1109"/>
        <v>0</v>
      </c>
      <c r="G398" s="63">
        <f t="shared" ref="G398:I398" si="1277">G387+G393</f>
        <v>0</v>
      </c>
      <c r="H398" s="63">
        <f t="shared" si="1277"/>
        <v>0</v>
      </c>
      <c r="I398" s="64">
        <f t="shared" si="1277"/>
        <v>0</v>
      </c>
      <c r="J398" s="63">
        <f t="shared" si="1194"/>
        <v>0</v>
      </c>
      <c r="K398" s="63">
        <f t="shared" ref="K398:M398" si="1278">K387+K393</f>
        <v>0</v>
      </c>
      <c r="L398" s="63">
        <f t="shared" si="1278"/>
        <v>0</v>
      </c>
      <c r="M398" s="64">
        <f t="shared" si="1278"/>
        <v>0</v>
      </c>
      <c r="N398" s="63">
        <f t="shared" si="1198"/>
        <v>0</v>
      </c>
      <c r="O398" s="63">
        <f t="shared" ref="O398:Q398" si="1279">O387+O393</f>
        <v>0</v>
      </c>
      <c r="P398" s="63">
        <f t="shared" si="1279"/>
        <v>0</v>
      </c>
      <c r="Q398" s="64">
        <f t="shared" si="1279"/>
        <v>0</v>
      </c>
      <c r="R398" s="63">
        <f t="shared" si="1202"/>
        <v>0</v>
      </c>
      <c r="S398" s="65">
        <f t="shared" si="1116"/>
        <v>0</v>
      </c>
    </row>
    <row r="399" spans="1:19" s="6" customFormat="1" ht="15.65" customHeight="1" x14ac:dyDescent="0.3">
      <c r="A399" s="309"/>
      <c r="B399" s="13" t="s">
        <v>63</v>
      </c>
      <c r="C399" s="63">
        <f t="shared" ref="C399:E399" si="1280">C388</f>
        <v>0</v>
      </c>
      <c r="D399" s="63">
        <f t="shared" si="1280"/>
        <v>0</v>
      </c>
      <c r="E399" s="64">
        <f t="shared" si="1280"/>
        <v>0</v>
      </c>
      <c r="F399" s="63">
        <f t="shared" si="1109"/>
        <v>0</v>
      </c>
      <c r="G399" s="63">
        <f t="shared" ref="G399:I399" si="1281">G388</f>
        <v>0</v>
      </c>
      <c r="H399" s="63">
        <f t="shared" si="1281"/>
        <v>0</v>
      </c>
      <c r="I399" s="64">
        <f t="shared" si="1281"/>
        <v>0</v>
      </c>
      <c r="J399" s="63">
        <f t="shared" si="1194"/>
        <v>0</v>
      </c>
      <c r="K399" s="63">
        <f t="shared" ref="K399:M399" si="1282">K388</f>
        <v>0</v>
      </c>
      <c r="L399" s="63">
        <f t="shared" si="1282"/>
        <v>0</v>
      </c>
      <c r="M399" s="64">
        <f t="shared" si="1282"/>
        <v>0</v>
      </c>
      <c r="N399" s="63">
        <f t="shared" si="1198"/>
        <v>0</v>
      </c>
      <c r="O399" s="63">
        <f t="shared" ref="O399:Q399" si="1283">O388</f>
        <v>0</v>
      </c>
      <c r="P399" s="63">
        <f t="shared" si="1283"/>
        <v>0</v>
      </c>
      <c r="Q399" s="64">
        <f t="shared" si="1283"/>
        <v>0</v>
      </c>
      <c r="R399" s="63">
        <f t="shared" si="1202"/>
        <v>0</v>
      </c>
      <c r="S399" s="65">
        <f t="shared" si="1116"/>
        <v>0</v>
      </c>
    </row>
    <row r="400" spans="1:19" s="6" customFormat="1" ht="15.65" customHeight="1" x14ac:dyDescent="0.3">
      <c r="A400" s="309"/>
      <c r="B400" s="13" t="s">
        <v>64</v>
      </c>
      <c r="C400" s="63">
        <f t="shared" ref="C400:E400" si="1284">C394</f>
        <v>0</v>
      </c>
      <c r="D400" s="63">
        <f t="shared" si="1284"/>
        <v>0</v>
      </c>
      <c r="E400" s="64">
        <f t="shared" si="1284"/>
        <v>0</v>
      </c>
      <c r="F400" s="63">
        <f t="shared" si="1109"/>
        <v>0</v>
      </c>
      <c r="G400" s="63">
        <f t="shared" ref="G400:I400" si="1285">G394</f>
        <v>0</v>
      </c>
      <c r="H400" s="63">
        <f t="shared" si="1285"/>
        <v>0</v>
      </c>
      <c r="I400" s="64">
        <f t="shared" si="1285"/>
        <v>0</v>
      </c>
      <c r="J400" s="63">
        <f t="shared" si="1194"/>
        <v>0</v>
      </c>
      <c r="K400" s="63">
        <f t="shared" ref="K400:M400" si="1286">K394</f>
        <v>0</v>
      </c>
      <c r="L400" s="63">
        <f t="shared" si="1286"/>
        <v>0</v>
      </c>
      <c r="M400" s="64">
        <f t="shared" si="1286"/>
        <v>0</v>
      </c>
      <c r="N400" s="63">
        <f t="shared" si="1198"/>
        <v>0</v>
      </c>
      <c r="O400" s="63">
        <f t="shared" ref="O400:Q400" si="1287">O394</f>
        <v>0</v>
      </c>
      <c r="P400" s="63">
        <f t="shared" si="1287"/>
        <v>0</v>
      </c>
      <c r="Q400" s="64">
        <f t="shared" si="1287"/>
        <v>0</v>
      </c>
      <c r="R400" s="63">
        <f t="shared" si="1202"/>
        <v>0</v>
      </c>
      <c r="S400" s="65">
        <f t="shared" si="1116"/>
        <v>0</v>
      </c>
    </row>
    <row r="401" spans="1:19" s="6" customFormat="1" ht="15.65" customHeight="1" x14ac:dyDescent="0.3">
      <c r="A401" s="309"/>
      <c r="B401" s="13" t="s">
        <v>65</v>
      </c>
      <c r="C401" s="63">
        <f t="shared" ref="C401:E401" si="1288">C392</f>
        <v>0</v>
      </c>
      <c r="D401" s="63">
        <f t="shared" si="1288"/>
        <v>0</v>
      </c>
      <c r="E401" s="64">
        <f t="shared" si="1288"/>
        <v>0</v>
      </c>
      <c r="F401" s="63">
        <f t="shared" si="1109"/>
        <v>0</v>
      </c>
      <c r="G401" s="63">
        <f t="shared" ref="G401:I401" si="1289">G392</f>
        <v>0</v>
      </c>
      <c r="H401" s="63">
        <f t="shared" si="1289"/>
        <v>0</v>
      </c>
      <c r="I401" s="64">
        <f t="shared" si="1289"/>
        <v>0</v>
      </c>
      <c r="J401" s="63">
        <f t="shared" si="1194"/>
        <v>0</v>
      </c>
      <c r="K401" s="63">
        <f t="shared" ref="K401:M401" si="1290">K392</f>
        <v>0</v>
      </c>
      <c r="L401" s="63">
        <f t="shared" si="1290"/>
        <v>0</v>
      </c>
      <c r="M401" s="64">
        <f t="shared" si="1290"/>
        <v>0</v>
      </c>
      <c r="N401" s="63">
        <f t="shared" si="1198"/>
        <v>0</v>
      </c>
      <c r="O401" s="63">
        <f t="shared" ref="O401:Q401" si="1291">O392</f>
        <v>0</v>
      </c>
      <c r="P401" s="63">
        <f t="shared" si="1291"/>
        <v>0</v>
      </c>
      <c r="Q401" s="64">
        <f t="shared" si="1291"/>
        <v>0</v>
      </c>
      <c r="R401" s="63">
        <f t="shared" si="1202"/>
        <v>0</v>
      </c>
      <c r="S401" s="65">
        <f t="shared" si="1116"/>
        <v>0</v>
      </c>
    </row>
    <row r="402" spans="1:19" s="6" customFormat="1" ht="15.65" customHeight="1" x14ac:dyDescent="0.3">
      <c r="A402" s="309"/>
      <c r="B402" s="30" t="s">
        <v>149</v>
      </c>
      <c r="C402" s="31">
        <f t="shared" ref="C402:Q402" si="1292">C389+C395</f>
        <v>0</v>
      </c>
      <c r="D402" s="31">
        <f t="shared" si="1292"/>
        <v>0</v>
      </c>
      <c r="E402" s="32">
        <f t="shared" si="1292"/>
        <v>0</v>
      </c>
      <c r="F402" s="32">
        <f t="shared" si="1109"/>
        <v>0</v>
      </c>
      <c r="G402" s="31">
        <f t="shared" si="1292"/>
        <v>0</v>
      </c>
      <c r="H402" s="31">
        <f t="shared" si="1292"/>
        <v>0</v>
      </c>
      <c r="I402" s="32">
        <f t="shared" si="1292"/>
        <v>0</v>
      </c>
      <c r="J402" s="32">
        <f t="shared" si="1194"/>
        <v>0</v>
      </c>
      <c r="K402" s="31">
        <f t="shared" si="1292"/>
        <v>0</v>
      </c>
      <c r="L402" s="31">
        <f t="shared" si="1292"/>
        <v>0</v>
      </c>
      <c r="M402" s="32">
        <f t="shared" si="1292"/>
        <v>0</v>
      </c>
      <c r="N402" s="32">
        <f t="shared" si="1198"/>
        <v>0</v>
      </c>
      <c r="O402" s="31">
        <f t="shared" si="1292"/>
        <v>0</v>
      </c>
      <c r="P402" s="31">
        <f t="shared" si="1292"/>
        <v>0</v>
      </c>
      <c r="Q402" s="32">
        <f t="shared" si="1292"/>
        <v>0</v>
      </c>
      <c r="R402" s="32">
        <f t="shared" si="1202"/>
        <v>0</v>
      </c>
      <c r="S402" s="33">
        <f t="shared" si="1116"/>
        <v>0</v>
      </c>
    </row>
    <row r="403" spans="1:19" s="6" customFormat="1" ht="15.65" customHeight="1" x14ac:dyDescent="0.3">
      <c r="A403" s="309"/>
      <c r="B403" s="34" t="s">
        <v>66</v>
      </c>
      <c r="C403" s="35">
        <f t="shared" ref="C403:E403" si="1293">IF(C$7=0,0,C383/C$7*1000)</f>
        <v>0</v>
      </c>
      <c r="D403" s="35">
        <f t="shared" si="1293"/>
        <v>0</v>
      </c>
      <c r="E403" s="35">
        <f t="shared" si="1293"/>
        <v>0</v>
      </c>
      <c r="F403" s="36">
        <f t="shared" ref="F403" si="1294">IF(SUM(C$7:E$7)=0,0,F383/SUM(C$7:E$7)*1000)</f>
        <v>0</v>
      </c>
      <c r="G403" s="35">
        <f t="shared" ref="G403:I403" si="1295">IF(G$7=0,0,G383/G$7*1000)</f>
        <v>0</v>
      </c>
      <c r="H403" s="35">
        <f t="shared" si="1295"/>
        <v>0</v>
      </c>
      <c r="I403" s="35">
        <f t="shared" si="1295"/>
        <v>0</v>
      </c>
      <c r="J403" s="36">
        <f t="shared" ref="J403" si="1296">IF(SUM(G$7:I$7)=0,0,J383/SUM(G$7:I$7)*1000)</f>
        <v>0</v>
      </c>
      <c r="K403" s="35">
        <f t="shared" ref="K403:M403" si="1297">IF(K$7=0,0,K383/K$7*1000)</f>
        <v>0</v>
      </c>
      <c r="L403" s="35">
        <f t="shared" si="1297"/>
        <v>0</v>
      </c>
      <c r="M403" s="35">
        <f t="shared" si="1297"/>
        <v>0</v>
      </c>
      <c r="N403" s="36">
        <f t="shared" ref="N403" si="1298">IF(SUM(K$7:M$7)=0,0,N383/SUM(K$7:M$7)*1000)</f>
        <v>0</v>
      </c>
      <c r="O403" s="35">
        <f t="shared" ref="O403:Q403" si="1299">IF(O$7=0,0,O383/O$7*1000)</f>
        <v>0</v>
      </c>
      <c r="P403" s="35">
        <f t="shared" si="1299"/>
        <v>0</v>
      </c>
      <c r="Q403" s="35">
        <f t="shared" si="1299"/>
        <v>0</v>
      </c>
      <c r="R403" s="36">
        <f t="shared" ref="R403" si="1300">IF(SUM(O$7:Q$7)=0,0,R383/SUM(O$7:Q$7)*1000)</f>
        <v>0</v>
      </c>
      <c r="S403" s="36">
        <f t="shared" ref="S403" si="1301">IF(SUMIF($C$4:$R$4,1,$C$7:$R$7)=0,0,S383/SUMIF($C$4:$R$4,1,$C$7:$R$7)*1000)</f>
        <v>0</v>
      </c>
    </row>
    <row r="404" spans="1:19" s="6" customFormat="1" ht="15.65" customHeight="1" x14ac:dyDescent="0.3">
      <c r="A404" s="309"/>
      <c r="B404" s="34" t="s">
        <v>67</v>
      </c>
      <c r="C404" s="37">
        <f t="shared" ref="C404:S404" si="1302">IF(C383=0,0,C396/C383)</f>
        <v>0</v>
      </c>
      <c r="D404" s="37">
        <f t="shared" si="1302"/>
        <v>0</v>
      </c>
      <c r="E404" s="37">
        <f t="shared" si="1302"/>
        <v>0</v>
      </c>
      <c r="F404" s="37">
        <f t="shared" si="1302"/>
        <v>0</v>
      </c>
      <c r="G404" s="37">
        <f t="shared" si="1302"/>
        <v>0</v>
      </c>
      <c r="H404" s="37">
        <f t="shared" si="1302"/>
        <v>0</v>
      </c>
      <c r="I404" s="37">
        <f t="shared" si="1302"/>
        <v>0</v>
      </c>
      <c r="J404" s="37">
        <f t="shared" si="1302"/>
        <v>0</v>
      </c>
      <c r="K404" s="37">
        <f t="shared" si="1302"/>
        <v>0</v>
      </c>
      <c r="L404" s="37">
        <f t="shared" si="1302"/>
        <v>0</v>
      </c>
      <c r="M404" s="37">
        <f t="shared" si="1302"/>
        <v>0</v>
      </c>
      <c r="N404" s="37">
        <f t="shared" si="1302"/>
        <v>0</v>
      </c>
      <c r="O404" s="37">
        <f t="shared" si="1302"/>
        <v>0</v>
      </c>
      <c r="P404" s="37">
        <f t="shared" si="1302"/>
        <v>0</v>
      </c>
      <c r="Q404" s="37">
        <f t="shared" si="1302"/>
        <v>0</v>
      </c>
      <c r="R404" s="37">
        <f t="shared" si="1302"/>
        <v>0</v>
      </c>
      <c r="S404" s="37">
        <f t="shared" si="1302"/>
        <v>0</v>
      </c>
    </row>
    <row r="405" spans="1:19" s="6" customFormat="1" ht="15.65" customHeight="1" x14ac:dyDescent="0.3">
      <c r="A405" s="309"/>
      <c r="B405" s="34" t="s">
        <v>68</v>
      </c>
      <c r="C405" s="36">
        <f t="shared" ref="C405:E405" si="1303">IF(C$7=0,0,C396/C$7*1000)</f>
        <v>0</v>
      </c>
      <c r="D405" s="36">
        <f t="shared" si="1303"/>
        <v>0</v>
      </c>
      <c r="E405" s="36">
        <f t="shared" si="1303"/>
        <v>0</v>
      </c>
      <c r="F405" s="36">
        <f t="shared" ref="F405" si="1304">IF(SUM(C$7:E$7)=0,0,F396/SUM(C$7:E$7)*1000)</f>
        <v>0</v>
      </c>
      <c r="G405" s="36">
        <f t="shared" ref="G405:I405" si="1305">IF(G$7=0,0,G396/G$7*1000)</f>
        <v>0</v>
      </c>
      <c r="H405" s="36">
        <f t="shared" si="1305"/>
        <v>0</v>
      </c>
      <c r="I405" s="36">
        <f t="shared" si="1305"/>
        <v>0</v>
      </c>
      <c r="J405" s="36">
        <f t="shared" ref="J405" si="1306">IF(SUM(G$7:I$7)=0,0,J396/SUM(G$7:I$7)*1000)</f>
        <v>0</v>
      </c>
      <c r="K405" s="36">
        <f t="shared" ref="K405:M405" si="1307">IF(K$7=0,0,K396/K$7*1000)</f>
        <v>0</v>
      </c>
      <c r="L405" s="36">
        <f t="shared" si="1307"/>
        <v>0</v>
      </c>
      <c r="M405" s="36">
        <f t="shared" si="1307"/>
        <v>0</v>
      </c>
      <c r="N405" s="36">
        <f t="shared" ref="N405" si="1308">IF(SUM(K$7:M$7)=0,0,N396/SUM(K$7:M$7)*1000)</f>
        <v>0</v>
      </c>
      <c r="O405" s="36">
        <f t="shared" ref="O405:Q405" si="1309">IF(O$7=0,0,O396/O$7*1000)</f>
        <v>0</v>
      </c>
      <c r="P405" s="36">
        <f t="shared" si="1309"/>
        <v>0</v>
      </c>
      <c r="Q405" s="36">
        <f t="shared" si="1309"/>
        <v>0</v>
      </c>
      <c r="R405" s="36">
        <f t="shared" ref="R405" si="1310">IF(SUM(O$7:Q$7)=0,0,R396/SUM(O$7:Q$7)*1000)</f>
        <v>0</v>
      </c>
      <c r="S405" s="36">
        <f t="shared" ref="S405" si="1311">IF(SUMIF($C$4:$R$4,1,$C$7:$R$7)=0,0,S396/SUMIF($C$4:$R$4,1,$C$7:$R$7)*1000)</f>
        <v>0</v>
      </c>
    </row>
    <row r="406" spans="1:19" s="6" customFormat="1" ht="15.65" customHeight="1" x14ac:dyDescent="0.3">
      <c r="A406" s="309"/>
      <c r="B406" s="34" t="s">
        <v>69</v>
      </c>
      <c r="C406" s="37">
        <f t="shared" ref="C406" si="1312">IF(C383=0,0,SUM(C397:C401)/C383)</f>
        <v>0</v>
      </c>
      <c r="D406" s="37">
        <f t="shared" ref="D406:S406" si="1313">IF(D383=0,0,SUM(D397:D401)/D383)</f>
        <v>0</v>
      </c>
      <c r="E406" s="37">
        <f t="shared" si="1313"/>
        <v>0</v>
      </c>
      <c r="F406" s="37">
        <f t="shared" si="1313"/>
        <v>0</v>
      </c>
      <c r="G406" s="37">
        <f t="shared" si="1313"/>
        <v>0</v>
      </c>
      <c r="H406" s="37">
        <f t="shared" si="1313"/>
        <v>0</v>
      </c>
      <c r="I406" s="37">
        <f t="shared" si="1313"/>
        <v>0</v>
      </c>
      <c r="J406" s="37">
        <f t="shared" si="1313"/>
        <v>0</v>
      </c>
      <c r="K406" s="37">
        <f t="shared" si="1313"/>
        <v>0</v>
      </c>
      <c r="L406" s="37">
        <f t="shared" si="1313"/>
        <v>0</v>
      </c>
      <c r="M406" s="37">
        <f t="shared" si="1313"/>
        <v>0</v>
      </c>
      <c r="N406" s="37">
        <f t="shared" si="1313"/>
        <v>0</v>
      </c>
      <c r="O406" s="37">
        <f t="shared" si="1313"/>
        <v>0</v>
      </c>
      <c r="P406" s="37">
        <f t="shared" si="1313"/>
        <v>0</v>
      </c>
      <c r="Q406" s="37">
        <f t="shared" si="1313"/>
        <v>0</v>
      </c>
      <c r="R406" s="37">
        <f t="shared" si="1313"/>
        <v>0</v>
      </c>
      <c r="S406" s="37">
        <f t="shared" si="1313"/>
        <v>0</v>
      </c>
    </row>
    <row r="407" spans="1:19" s="6" customFormat="1" ht="15.65" customHeight="1" thickBot="1" x14ac:dyDescent="0.35">
      <c r="A407" s="310"/>
      <c r="B407" s="38" t="s">
        <v>70</v>
      </c>
      <c r="C407" s="39">
        <f t="shared" ref="C407" si="1314">IF(C$7=0,0,SUM(C397:C401)/C$7*1000)</f>
        <v>0</v>
      </c>
      <c r="D407" s="39">
        <f t="shared" ref="D407:E407" si="1315">IF(D$7=0,0,SUM(D397:D401)/D$7*1000)</f>
        <v>0</v>
      </c>
      <c r="E407" s="39">
        <f t="shared" si="1315"/>
        <v>0</v>
      </c>
      <c r="F407" s="39">
        <f t="shared" ref="F407" si="1316">IF(SUM(C$7:E$7)=0,0,SUM(F397:F401)/SUM(C$7:E$7)*1000)</f>
        <v>0</v>
      </c>
      <c r="G407" s="39">
        <f t="shared" ref="G407:I407" si="1317">IF(G$7=0,0,SUM(G397:G401)/G$7*1000)</f>
        <v>0</v>
      </c>
      <c r="H407" s="39">
        <f t="shared" si="1317"/>
        <v>0</v>
      </c>
      <c r="I407" s="39">
        <f t="shared" si="1317"/>
        <v>0</v>
      </c>
      <c r="J407" s="39">
        <f t="shared" ref="J407" si="1318">IF(SUM(G$7:I$7)=0,0,SUM(J397:J401)/SUM(G$7:I$7)*1000)</f>
        <v>0</v>
      </c>
      <c r="K407" s="39">
        <f t="shared" ref="K407:M407" si="1319">IF(K$7=0,0,SUM(K397:K401)/K$7*1000)</f>
        <v>0</v>
      </c>
      <c r="L407" s="39">
        <f t="shared" si="1319"/>
        <v>0</v>
      </c>
      <c r="M407" s="39">
        <f t="shared" si="1319"/>
        <v>0</v>
      </c>
      <c r="N407" s="39">
        <f t="shared" ref="N407" si="1320">IF(SUM(K$7:M$7)=0,0,SUM(N397:N401)/SUM(K$7:M$7)*1000)</f>
        <v>0</v>
      </c>
      <c r="O407" s="39">
        <f t="shared" ref="O407:Q407" si="1321">IF(O$7=0,0,SUM(O397:O401)/O$7*1000)</f>
        <v>0</v>
      </c>
      <c r="P407" s="39">
        <f t="shared" si="1321"/>
        <v>0</v>
      </c>
      <c r="Q407" s="39">
        <f t="shared" si="1321"/>
        <v>0</v>
      </c>
      <c r="R407" s="39">
        <f t="shared" ref="R407" si="1322">IF(SUM(O$7:Q$7)=0,0,SUM(R397:R401)/SUM(O$7:Q$7)*1000)</f>
        <v>0</v>
      </c>
      <c r="S407" s="39">
        <f t="shared" ref="S407" si="1323">IF(SUMIF($C$4:$R$4,1,$C$7:$R$7)=0,0,SUM(S397:S401)/SUMIF($C$4:$R$4,1,$C$7:$R$7)*1000)</f>
        <v>0</v>
      </c>
    </row>
  </sheetData>
  <sheetProtection algorithmName="SHA-512" hashValue="Y3Bxrf+fOEtTpmVRa18p/8pk8j/oALW+Q8I1w34RcIRvlq08wHx6OMjUmsF2UmbTUpoCdW06zPGtaQ/bM9ACGA==" saltValue="3+foxtE33l2dSpi0lPqiQg==" spinCount="100000" sheet="1" objects="1" scenarios="1"/>
  <mergeCells count="22">
    <mergeCell ref="C1:D1"/>
    <mergeCell ref="E1:F1"/>
    <mergeCell ref="B2:F2"/>
    <mergeCell ref="B3:F3"/>
    <mergeCell ref="A8:A32"/>
    <mergeCell ref="C5:F5"/>
    <mergeCell ref="A158:A182"/>
    <mergeCell ref="A383:A407"/>
    <mergeCell ref="A183:A207"/>
    <mergeCell ref="A208:A232"/>
    <mergeCell ref="A233:A257"/>
    <mergeCell ref="A258:A282"/>
    <mergeCell ref="A283:A307"/>
    <mergeCell ref="A333:A357"/>
    <mergeCell ref="A358:A382"/>
    <mergeCell ref="A308:A332"/>
    <mergeCell ref="G5:R5"/>
    <mergeCell ref="A58:A82"/>
    <mergeCell ref="A83:A107"/>
    <mergeCell ref="A108:A132"/>
    <mergeCell ref="A133:A157"/>
    <mergeCell ref="A33:A57"/>
  </mergeCells>
  <printOptions horizontalCentered="1"/>
  <pageMargins left="0.5" right="0.5" top="2" bottom="0.75" header="0.3" footer="0.3"/>
  <pageSetup scale="46" orientation="landscape" r:id="rId1"/>
  <headerFooter scaleWithDoc="0">
    <oddHeader>&amp;C&amp;"Arial,Regular"&amp;G&amp;"Arial,Bold"
Prior Authorization Report
Section IV - &amp;A</oddHeader>
    <oddFooter>&amp;L&amp;"Arial,Regular"&amp;10
Prior Authorization - Report #42&amp;C&amp;"Arial,Regular"&amp;10Rev. v8 2019-10&amp;R&amp;"Arial,Regular"&amp;10&amp;P</oddFooter>
  </headerFooter>
  <rowBreaks count="7" manualBreakCount="7">
    <brk id="57" max="16383" man="1"/>
    <brk id="107" max="16383" man="1"/>
    <brk id="157" max="16383" man="1"/>
    <brk id="207" max="16383" man="1"/>
    <brk id="257" max="16383" man="1"/>
    <brk id="307" max="16383" man="1"/>
    <brk id="357"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2"/>
  <sheetViews>
    <sheetView showGridLines="0" zoomScale="85" zoomScaleNormal="85" workbookViewId="0"/>
  </sheetViews>
  <sheetFormatPr defaultColWidth="8.7265625" defaultRowHeight="14" x14ac:dyDescent="0.3"/>
  <cols>
    <col min="1" max="1" width="26.54296875" style="109" bestFit="1" customWidth="1"/>
    <col min="2" max="2" width="44" style="109" bestFit="1" customWidth="1"/>
    <col min="3" max="19" width="10.7265625" style="109" customWidth="1"/>
    <col min="20" max="16384" width="8.7265625" style="109"/>
  </cols>
  <sheetData>
    <row r="1" spans="1:19" s="1" customFormat="1" ht="15.65" customHeight="1" x14ac:dyDescent="0.4">
      <c r="A1" s="5" t="s">
        <v>0</v>
      </c>
      <c r="B1" s="94" t="str">
        <f>IF(Summary!B1="","",Summary!B1)</f>
        <v/>
      </c>
      <c r="C1" s="300" t="s">
        <v>1</v>
      </c>
      <c r="D1" s="300"/>
      <c r="E1" s="259" t="str">
        <f>IF(Summary!D1="","",Summary!D1)</f>
        <v/>
      </c>
      <c r="F1" s="260"/>
      <c r="G1" s="81"/>
    </row>
    <row r="2" spans="1:19" s="1" customFormat="1" ht="15.65" customHeight="1" x14ac:dyDescent="0.3">
      <c r="A2" s="5" t="s">
        <v>2</v>
      </c>
      <c r="B2" s="301" t="str">
        <f>IF(Summary!B2="","",Summary!B2)</f>
        <v/>
      </c>
      <c r="C2" s="302" t="str">
        <f>IF(Summary!C2="","",Summary!C2)</f>
        <v/>
      </c>
      <c r="D2" s="302" t="str">
        <f>IF(Summary!D2="","",Summary!D2)</f>
        <v/>
      </c>
      <c r="E2" s="302" t="str">
        <f>IF(Summary!E2="","",Summary!E2)</f>
        <v/>
      </c>
      <c r="F2" s="303" t="str">
        <f>IF(Summary!F2="","",Summary!F2)</f>
        <v/>
      </c>
    </row>
    <row r="3" spans="1:19" s="1" customFormat="1" ht="15.65" customHeight="1" x14ac:dyDescent="0.3">
      <c r="A3" s="5" t="s">
        <v>3</v>
      </c>
      <c r="B3" s="304" t="str">
        <f>IF(Summary!B3="","",Summary!B3)</f>
        <v/>
      </c>
      <c r="C3" s="305" t="str">
        <f>IF(Summary!C3="","",Summary!C3)</f>
        <v/>
      </c>
      <c r="D3" s="305" t="str">
        <f>IF(Summary!D3="","",Summary!D3)</f>
        <v/>
      </c>
      <c r="E3" s="305" t="str">
        <f>IF(Summary!E3="","",Summary!E3)</f>
        <v/>
      </c>
      <c r="F3" s="306" t="str">
        <f>IF(Summary!F3="","",Summary!F3)</f>
        <v/>
      </c>
    </row>
    <row r="4" spans="1:19" s="1" customFormat="1" ht="15.65" customHeight="1" thickBot="1" x14ac:dyDescent="0.35">
      <c r="B4" s="40"/>
      <c r="C4" s="91" t="e">
        <f>IF(RIGHT(C6,2)=RIGHT(YEAR($E$1),2),1,0)</f>
        <v>#VALUE!</v>
      </c>
      <c r="D4" s="91" t="e">
        <f t="shared" ref="D4:Q4" si="0">IF(RIGHT(D6,2)=RIGHT(YEAR($E$1),2),1,0)</f>
        <v>#VALUE!</v>
      </c>
      <c r="E4" s="91" t="e">
        <f t="shared" si="0"/>
        <v>#VALUE!</v>
      </c>
      <c r="F4" s="92"/>
      <c r="G4" s="93" t="e">
        <f t="shared" si="0"/>
        <v>#VALUE!</v>
      </c>
      <c r="H4" s="93" t="e">
        <f t="shared" si="0"/>
        <v>#VALUE!</v>
      </c>
      <c r="I4" s="93" t="e">
        <f t="shared" si="0"/>
        <v>#VALUE!</v>
      </c>
      <c r="J4" s="93"/>
      <c r="K4" s="93" t="e">
        <f t="shared" si="0"/>
        <v>#VALUE!</v>
      </c>
      <c r="L4" s="93" t="e">
        <f t="shared" si="0"/>
        <v>#VALUE!</v>
      </c>
      <c r="M4" s="93" t="e">
        <f t="shared" si="0"/>
        <v>#VALUE!</v>
      </c>
      <c r="N4" s="93"/>
      <c r="O4" s="93" t="e">
        <f t="shared" si="0"/>
        <v>#VALUE!</v>
      </c>
      <c r="P4" s="93" t="e">
        <f t="shared" si="0"/>
        <v>#VALUE!</v>
      </c>
      <c r="Q4" s="93" t="e">
        <f t="shared" si="0"/>
        <v>#VALUE!</v>
      </c>
      <c r="R4" s="93"/>
      <c r="S4" s="92"/>
    </row>
    <row r="5" spans="1:19" s="1" customFormat="1" ht="15.65" customHeight="1" x14ac:dyDescent="0.3">
      <c r="A5" s="4"/>
      <c r="B5" s="4"/>
      <c r="C5" s="307" t="s">
        <v>93</v>
      </c>
      <c r="D5" s="308"/>
      <c r="E5" s="308"/>
      <c r="F5" s="308"/>
      <c r="G5" s="297" t="s">
        <v>91</v>
      </c>
      <c r="H5" s="298"/>
      <c r="I5" s="298"/>
      <c r="J5" s="298"/>
      <c r="K5" s="298"/>
      <c r="L5" s="298"/>
      <c r="M5" s="298"/>
      <c r="N5" s="298"/>
      <c r="O5" s="298"/>
      <c r="P5" s="298"/>
      <c r="Q5" s="298"/>
      <c r="R5" s="299"/>
    </row>
    <row r="6" spans="1:19" s="6" customFormat="1" ht="15.65" customHeight="1" thickBot="1" x14ac:dyDescent="0.35">
      <c r="A6" s="7"/>
      <c r="B6" s="4"/>
      <c r="C6" s="8" t="str">
        <f>'Detail Summary'!C6</f>
        <v>Mar 00</v>
      </c>
      <c r="D6" s="8" t="str">
        <f>'Detail Summary'!D6</f>
        <v>Feb 00</v>
      </c>
      <c r="E6" s="8" t="str">
        <f>'Detail Summary'!E6</f>
        <v>Jan 00</v>
      </c>
      <c r="F6" s="8" t="str">
        <f>'Detail Summary'!F6</f>
        <v>Q1CY00</v>
      </c>
      <c r="G6" s="8" t="str">
        <f>'Detail Summary'!G6</f>
        <v>Dec 99</v>
      </c>
      <c r="H6" s="8" t="str">
        <f>'Detail Summary'!H6</f>
        <v>Nov 99</v>
      </c>
      <c r="I6" s="8" t="str">
        <f>'Detail Summary'!I6</f>
        <v>Oct 99</v>
      </c>
      <c r="J6" s="8" t="str">
        <f>'Detail Summary'!J6</f>
        <v>Q4CY99</v>
      </c>
      <c r="K6" s="8" t="str">
        <f>'Detail Summary'!K6</f>
        <v>Sep 99</v>
      </c>
      <c r="L6" s="8" t="str">
        <f>'Detail Summary'!L6</f>
        <v>Aug 99</v>
      </c>
      <c r="M6" s="8" t="str">
        <f>'Detail Summary'!M6</f>
        <v>Jul 99</v>
      </c>
      <c r="N6" s="8" t="str">
        <f>'Detail Summary'!N6</f>
        <v>Q3CY99</v>
      </c>
      <c r="O6" s="8" t="str">
        <f>'Detail Summary'!O6</f>
        <v>Jun 99</v>
      </c>
      <c r="P6" s="8" t="str">
        <f>'Detail Summary'!P6</f>
        <v>May 99</v>
      </c>
      <c r="Q6" s="8" t="str">
        <f>'Detail Summary'!Q6</f>
        <v>Apr 99</v>
      </c>
      <c r="R6" s="8" t="str">
        <f>'Detail Summary'!R6</f>
        <v>Q2CY99</v>
      </c>
      <c r="S6" s="9" t="str">
        <f>'Detail Summary'!S6</f>
        <v>CYTD</v>
      </c>
    </row>
    <row r="7" spans="1:19" s="6" customFormat="1" ht="15.65" customHeight="1" thickBot="1" x14ac:dyDescent="0.35">
      <c r="A7" s="15"/>
      <c r="B7" s="16" t="s">
        <v>130</v>
      </c>
      <c r="C7" s="116">
        <f>'BH Services'!C7</f>
        <v>0</v>
      </c>
      <c r="D7" s="116">
        <f>'BH Services'!D7</f>
        <v>0</v>
      </c>
      <c r="E7" s="116">
        <f>'BH Services'!E7</f>
        <v>0</v>
      </c>
      <c r="F7" s="89">
        <f>'BH Services'!F7</f>
        <v>0</v>
      </c>
      <c r="G7" s="116">
        <f>'BH Services'!G7</f>
        <v>0</v>
      </c>
      <c r="H7" s="116">
        <f>'BH Services'!H7</f>
        <v>0</v>
      </c>
      <c r="I7" s="116">
        <f>'BH Services'!I7</f>
        <v>0</v>
      </c>
      <c r="J7" s="89">
        <f>'BH Services'!J7</f>
        <v>0</v>
      </c>
      <c r="K7" s="116">
        <f>'BH Services'!K7</f>
        <v>0</v>
      </c>
      <c r="L7" s="116">
        <f>'BH Services'!L7</f>
        <v>0</v>
      </c>
      <c r="M7" s="116">
        <f>'BH Services'!M7</f>
        <v>0</v>
      </c>
      <c r="N7" s="89">
        <f>'BH Services'!N7</f>
        <v>0</v>
      </c>
      <c r="O7" s="116">
        <f>'BH Services'!O7</f>
        <v>0</v>
      </c>
      <c r="P7" s="116">
        <f>'BH Services'!P7</f>
        <v>0</v>
      </c>
      <c r="Q7" s="116">
        <f>'BH Services'!Q7</f>
        <v>0</v>
      </c>
      <c r="R7" s="89">
        <f>'BH Services'!R7</f>
        <v>0</v>
      </c>
      <c r="S7" s="90">
        <f>'BH Services'!S7</f>
        <v>0</v>
      </c>
    </row>
    <row r="8" spans="1:19" s="6" customFormat="1" ht="15.65" customHeight="1" x14ac:dyDescent="0.3">
      <c r="A8" s="309" t="s">
        <v>31</v>
      </c>
      <c r="B8" s="17" t="s">
        <v>54</v>
      </c>
      <c r="C8" s="54">
        <f>C9+C15</f>
        <v>0</v>
      </c>
      <c r="D8" s="54">
        <f t="shared" ref="D8:E8" si="1">D9+D15</f>
        <v>0</v>
      </c>
      <c r="E8" s="54">
        <f t="shared" si="1"/>
        <v>0</v>
      </c>
      <c r="F8" s="54">
        <f t="shared" ref="F8:F27" si="2">SUM(C8:E8)</f>
        <v>0</v>
      </c>
      <c r="G8" s="54">
        <f>G9+G15</f>
        <v>0</v>
      </c>
      <c r="H8" s="54">
        <f t="shared" ref="H8:I8" si="3">H9+H15</f>
        <v>0</v>
      </c>
      <c r="I8" s="54">
        <f t="shared" si="3"/>
        <v>0</v>
      </c>
      <c r="J8" s="54">
        <f t="shared" ref="J8:J27" si="4">SUM(G8:I8)</f>
        <v>0</v>
      </c>
      <c r="K8" s="54">
        <f>K9+K15</f>
        <v>0</v>
      </c>
      <c r="L8" s="54">
        <f t="shared" ref="L8:M8" si="5">L9+L15</f>
        <v>0</v>
      </c>
      <c r="M8" s="54">
        <f t="shared" si="5"/>
        <v>0</v>
      </c>
      <c r="N8" s="54">
        <f t="shared" ref="N8:N27" si="6">SUM(K8:M8)</f>
        <v>0</v>
      </c>
      <c r="O8" s="54">
        <f>O9+O15</f>
        <v>0</v>
      </c>
      <c r="P8" s="54">
        <f t="shared" ref="P8:Q8" si="7">P9+P15</f>
        <v>0</v>
      </c>
      <c r="Q8" s="54">
        <f t="shared" si="7"/>
        <v>0</v>
      </c>
      <c r="R8" s="54">
        <f t="shared" ref="R8:R27" si="8">SUM(O8:Q8)</f>
        <v>0</v>
      </c>
      <c r="S8" s="56">
        <f t="shared" ref="S8:S71" si="9">SUMIF($C$4:$R$4,1,$C8:$R8)</f>
        <v>0</v>
      </c>
    </row>
    <row r="9" spans="1:19" s="6" customFormat="1" ht="15.65" customHeight="1" x14ac:dyDescent="0.3">
      <c r="A9" s="309"/>
      <c r="B9" s="19" t="s">
        <v>55</v>
      </c>
      <c r="C9" s="55">
        <f>SUM(C10:C14)</f>
        <v>0</v>
      </c>
      <c r="D9" s="55">
        <f t="shared" ref="D9:E9" si="10">SUM(D10:D14)</f>
        <v>0</v>
      </c>
      <c r="E9" s="55">
        <f t="shared" si="10"/>
        <v>0</v>
      </c>
      <c r="F9" s="53">
        <f t="shared" si="2"/>
        <v>0</v>
      </c>
      <c r="G9" s="55">
        <f>SUM(G10:G14)</f>
        <v>0</v>
      </c>
      <c r="H9" s="55">
        <f t="shared" ref="H9:I9" si="11">SUM(H10:H14)</f>
        <v>0</v>
      </c>
      <c r="I9" s="55">
        <f t="shared" si="11"/>
        <v>0</v>
      </c>
      <c r="J9" s="53">
        <f t="shared" si="4"/>
        <v>0</v>
      </c>
      <c r="K9" s="55">
        <f>SUM(K10:K14)</f>
        <v>0</v>
      </c>
      <c r="L9" s="55">
        <f t="shared" ref="L9:M9" si="12">SUM(L10:L14)</f>
        <v>0</v>
      </c>
      <c r="M9" s="55">
        <f t="shared" si="12"/>
        <v>0</v>
      </c>
      <c r="N9" s="53">
        <f t="shared" si="6"/>
        <v>0</v>
      </c>
      <c r="O9" s="55">
        <f>SUM(O10:O14)</f>
        <v>0</v>
      </c>
      <c r="P9" s="55">
        <f t="shared" ref="P9:Q9" si="13">SUM(P10:P14)</f>
        <v>0</v>
      </c>
      <c r="Q9" s="55">
        <f t="shared" si="13"/>
        <v>0</v>
      </c>
      <c r="R9" s="53">
        <f t="shared" si="8"/>
        <v>0</v>
      </c>
      <c r="S9" s="57">
        <f t="shared" si="9"/>
        <v>0</v>
      </c>
    </row>
    <row r="10" spans="1:19" s="6" customFormat="1" ht="15.65" customHeight="1" x14ac:dyDescent="0.3">
      <c r="A10" s="309"/>
      <c r="B10" s="21" t="s">
        <v>56</v>
      </c>
      <c r="C10" s="49"/>
      <c r="D10" s="49"/>
      <c r="E10" s="49"/>
      <c r="F10" s="52">
        <f t="shared" si="2"/>
        <v>0</v>
      </c>
      <c r="G10" s="49"/>
      <c r="H10" s="49"/>
      <c r="I10" s="49"/>
      <c r="J10" s="52">
        <f t="shared" si="4"/>
        <v>0</v>
      </c>
      <c r="K10" s="49"/>
      <c r="L10" s="49"/>
      <c r="M10" s="49"/>
      <c r="N10" s="52">
        <f t="shared" si="6"/>
        <v>0</v>
      </c>
      <c r="O10" s="49"/>
      <c r="P10" s="49"/>
      <c r="Q10" s="49"/>
      <c r="R10" s="52">
        <f t="shared" si="8"/>
        <v>0</v>
      </c>
      <c r="S10" s="58">
        <f t="shared" si="9"/>
        <v>0</v>
      </c>
    </row>
    <row r="11" spans="1:19" s="6" customFormat="1" ht="15.65" customHeight="1" x14ac:dyDescent="0.3">
      <c r="A11" s="309"/>
      <c r="B11" s="22" t="s">
        <v>57</v>
      </c>
      <c r="C11" s="50"/>
      <c r="D11" s="50"/>
      <c r="E11" s="50"/>
      <c r="F11" s="53">
        <f t="shared" si="2"/>
        <v>0</v>
      </c>
      <c r="G11" s="50"/>
      <c r="H11" s="50"/>
      <c r="I11" s="50"/>
      <c r="J11" s="53">
        <f t="shared" si="4"/>
        <v>0</v>
      </c>
      <c r="K11" s="50"/>
      <c r="L11" s="50"/>
      <c r="M11" s="50"/>
      <c r="N11" s="53">
        <f t="shared" si="6"/>
        <v>0</v>
      </c>
      <c r="O11" s="50"/>
      <c r="P11" s="50"/>
      <c r="Q11" s="50"/>
      <c r="R11" s="53">
        <f t="shared" si="8"/>
        <v>0</v>
      </c>
      <c r="S11" s="59">
        <f t="shared" si="9"/>
        <v>0</v>
      </c>
    </row>
    <row r="12" spans="1:19" s="6" customFormat="1" ht="15.65" customHeight="1" x14ac:dyDescent="0.3">
      <c r="A12" s="309"/>
      <c r="B12" s="22" t="s">
        <v>58</v>
      </c>
      <c r="C12" s="50"/>
      <c r="D12" s="50"/>
      <c r="E12" s="50"/>
      <c r="F12" s="53">
        <f t="shared" si="2"/>
        <v>0</v>
      </c>
      <c r="G12" s="50"/>
      <c r="H12" s="50"/>
      <c r="I12" s="50"/>
      <c r="J12" s="53">
        <f t="shared" si="4"/>
        <v>0</v>
      </c>
      <c r="K12" s="50"/>
      <c r="L12" s="50"/>
      <c r="M12" s="50"/>
      <c r="N12" s="53">
        <f t="shared" si="6"/>
        <v>0</v>
      </c>
      <c r="O12" s="50"/>
      <c r="P12" s="50"/>
      <c r="Q12" s="50"/>
      <c r="R12" s="53">
        <f t="shared" si="8"/>
        <v>0</v>
      </c>
      <c r="S12" s="59">
        <f t="shared" si="9"/>
        <v>0</v>
      </c>
    </row>
    <row r="13" spans="1:19" s="6" customFormat="1" ht="15.65" customHeight="1" x14ac:dyDescent="0.3">
      <c r="A13" s="309"/>
      <c r="B13" s="22" t="s">
        <v>59</v>
      </c>
      <c r="C13" s="50"/>
      <c r="D13" s="50"/>
      <c r="E13" s="50"/>
      <c r="F13" s="53">
        <f t="shared" si="2"/>
        <v>0</v>
      </c>
      <c r="G13" s="50"/>
      <c r="H13" s="50"/>
      <c r="I13" s="50"/>
      <c r="J13" s="53">
        <f t="shared" si="4"/>
        <v>0</v>
      </c>
      <c r="K13" s="50"/>
      <c r="L13" s="50"/>
      <c r="M13" s="50"/>
      <c r="N13" s="53">
        <f t="shared" si="6"/>
        <v>0</v>
      </c>
      <c r="O13" s="50"/>
      <c r="P13" s="50"/>
      <c r="Q13" s="50"/>
      <c r="R13" s="53">
        <f t="shared" si="8"/>
        <v>0</v>
      </c>
      <c r="S13" s="59">
        <f t="shared" si="9"/>
        <v>0</v>
      </c>
    </row>
    <row r="14" spans="1:19" s="6" customFormat="1" ht="15.65" customHeight="1" x14ac:dyDescent="0.3">
      <c r="A14" s="309"/>
      <c r="B14" s="23" t="s">
        <v>148</v>
      </c>
      <c r="C14" s="51"/>
      <c r="D14" s="51"/>
      <c r="E14" s="51"/>
      <c r="F14" s="54">
        <f t="shared" si="2"/>
        <v>0</v>
      </c>
      <c r="G14" s="51"/>
      <c r="H14" s="51"/>
      <c r="I14" s="51"/>
      <c r="J14" s="54">
        <f t="shared" si="4"/>
        <v>0</v>
      </c>
      <c r="K14" s="51"/>
      <c r="L14" s="51"/>
      <c r="M14" s="51"/>
      <c r="N14" s="54">
        <f t="shared" si="6"/>
        <v>0</v>
      </c>
      <c r="O14" s="51"/>
      <c r="P14" s="51"/>
      <c r="Q14" s="51"/>
      <c r="R14" s="54">
        <f t="shared" si="8"/>
        <v>0</v>
      </c>
      <c r="S14" s="83">
        <f t="shared" si="9"/>
        <v>0</v>
      </c>
    </row>
    <row r="15" spans="1:19" s="6" customFormat="1" ht="15.65" customHeight="1" x14ac:dyDescent="0.3">
      <c r="A15" s="309"/>
      <c r="B15" s="19" t="s">
        <v>60</v>
      </c>
      <c r="C15" s="55">
        <f>SUM(C16:C20)</f>
        <v>0</v>
      </c>
      <c r="D15" s="55">
        <f t="shared" ref="D15:E15" si="14">SUM(D16:D20)</f>
        <v>0</v>
      </c>
      <c r="E15" s="55">
        <f t="shared" si="14"/>
        <v>0</v>
      </c>
      <c r="F15" s="53">
        <f t="shared" si="2"/>
        <v>0</v>
      </c>
      <c r="G15" s="55">
        <f>SUM(G16:G20)</f>
        <v>0</v>
      </c>
      <c r="H15" s="55">
        <f t="shared" ref="H15:I15" si="15">SUM(H16:H20)</f>
        <v>0</v>
      </c>
      <c r="I15" s="55">
        <f t="shared" si="15"/>
        <v>0</v>
      </c>
      <c r="J15" s="53">
        <f t="shared" si="4"/>
        <v>0</v>
      </c>
      <c r="K15" s="55">
        <f>SUM(K16:K20)</f>
        <v>0</v>
      </c>
      <c r="L15" s="55">
        <f t="shared" ref="L15:M15" si="16">SUM(L16:L20)</f>
        <v>0</v>
      </c>
      <c r="M15" s="55">
        <f t="shared" si="16"/>
        <v>0</v>
      </c>
      <c r="N15" s="53">
        <f t="shared" si="6"/>
        <v>0</v>
      </c>
      <c r="O15" s="55">
        <f>SUM(O16:O20)</f>
        <v>0</v>
      </c>
      <c r="P15" s="55">
        <f t="shared" ref="P15:Q15" si="17">SUM(P16:P20)</f>
        <v>0</v>
      </c>
      <c r="Q15" s="55">
        <f t="shared" si="17"/>
        <v>0</v>
      </c>
      <c r="R15" s="53">
        <f t="shared" si="8"/>
        <v>0</v>
      </c>
      <c r="S15" s="57">
        <f t="shared" si="9"/>
        <v>0</v>
      </c>
    </row>
    <row r="16" spans="1:19" s="6" customFormat="1" ht="15.65" customHeight="1" x14ac:dyDescent="0.3">
      <c r="A16" s="309"/>
      <c r="B16" s="24" t="s">
        <v>56</v>
      </c>
      <c r="C16" s="49"/>
      <c r="D16" s="49"/>
      <c r="E16" s="49"/>
      <c r="F16" s="52">
        <f t="shared" si="2"/>
        <v>0</v>
      </c>
      <c r="G16" s="49"/>
      <c r="H16" s="49"/>
      <c r="I16" s="49"/>
      <c r="J16" s="52">
        <f t="shared" si="4"/>
        <v>0</v>
      </c>
      <c r="K16" s="49"/>
      <c r="L16" s="49"/>
      <c r="M16" s="49"/>
      <c r="N16" s="52">
        <f t="shared" si="6"/>
        <v>0</v>
      </c>
      <c r="O16" s="49"/>
      <c r="P16" s="49"/>
      <c r="Q16" s="49"/>
      <c r="R16" s="52">
        <f t="shared" si="8"/>
        <v>0</v>
      </c>
      <c r="S16" s="58">
        <f t="shared" si="9"/>
        <v>0</v>
      </c>
    </row>
    <row r="17" spans="1:19" s="6" customFormat="1" ht="15.65" customHeight="1" x14ac:dyDescent="0.3">
      <c r="A17" s="309"/>
      <c r="B17" s="25" t="s">
        <v>61</v>
      </c>
      <c r="C17" s="50"/>
      <c r="D17" s="50"/>
      <c r="E17" s="50"/>
      <c r="F17" s="53">
        <f t="shared" si="2"/>
        <v>0</v>
      </c>
      <c r="G17" s="50"/>
      <c r="H17" s="50"/>
      <c r="I17" s="50"/>
      <c r="J17" s="53">
        <f t="shared" si="4"/>
        <v>0</v>
      </c>
      <c r="K17" s="50"/>
      <c r="L17" s="50"/>
      <c r="M17" s="50"/>
      <c r="N17" s="53">
        <f t="shared" si="6"/>
        <v>0</v>
      </c>
      <c r="O17" s="50"/>
      <c r="P17" s="50"/>
      <c r="Q17" s="50"/>
      <c r="R17" s="53">
        <f t="shared" si="8"/>
        <v>0</v>
      </c>
      <c r="S17" s="59">
        <f t="shared" si="9"/>
        <v>0</v>
      </c>
    </row>
    <row r="18" spans="1:19" s="6" customFormat="1" ht="15.65" customHeight="1" x14ac:dyDescent="0.3">
      <c r="A18" s="309"/>
      <c r="B18" s="25" t="s">
        <v>58</v>
      </c>
      <c r="C18" s="50"/>
      <c r="D18" s="50"/>
      <c r="E18" s="50"/>
      <c r="F18" s="53">
        <f t="shared" si="2"/>
        <v>0</v>
      </c>
      <c r="G18" s="50"/>
      <c r="H18" s="50"/>
      <c r="I18" s="50"/>
      <c r="J18" s="53">
        <f t="shared" si="4"/>
        <v>0</v>
      </c>
      <c r="K18" s="50"/>
      <c r="L18" s="50"/>
      <c r="M18" s="50"/>
      <c r="N18" s="53">
        <f t="shared" si="6"/>
        <v>0</v>
      </c>
      <c r="O18" s="50"/>
      <c r="P18" s="50"/>
      <c r="Q18" s="50"/>
      <c r="R18" s="53">
        <f t="shared" si="8"/>
        <v>0</v>
      </c>
      <c r="S18" s="59">
        <f t="shared" si="9"/>
        <v>0</v>
      </c>
    </row>
    <row r="19" spans="1:19" s="6" customFormat="1" ht="15.65" customHeight="1" x14ac:dyDescent="0.3">
      <c r="A19" s="309"/>
      <c r="B19" s="25" t="s">
        <v>62</v>
      </c>
      <c r="C19" s="50"/>
      <c r="D19" s="50"/>
      <c r="E19" s="50"/>
      <c r="F19" s="53">
        <f t="shared" si="2"/>
        <v>0</v>
      </c>
      <c r="G19" s="50"/>
      <c r="H19" s="50"/>
      <c r="I19" s="50"/>
      <c r="J19" s="53">
        <f t="shared" si="4"/>
        <v>0</v>
      </c>
      <c r="K19" s="50"/>
      <c r="L19" s="50"/>
      <c r="M19" s="50"/>
      <c r="N19" s="53">
        <f t="shared" si="6"/>
        <v>0</v>
      </c>
      <c r="O19" s="50"/>
      <c r="P19" s="50"/>
      <c r="Q19" s="50"/>
      <c r="R19" s="53">
        <f t="shared" si="8"/>
        <v>0</v>
      </c>
      <c r="S19" s="59">
        <f t="shared" si="9"/>
        <v>0</v>
      </c>
    </row>
    <row r="20" spans="1:19" s="6" customFormat="1" ht="15.65" customHeight="1" x14ac:dyDescent="0.3">
      <c r="A20" s="309"/>
      <c r="B20" s="23" t="s">
        <v>148</v>
      </c>
      <c r="C20" s="51"/>
      <c r="D20" s="51"/>
      <c r="E20" s="51"/>
      <c r="F20" s="54">
        <f t="shared" si="2"/>
        <v>0</v>
      </c>
      <c r="G20" s="51"/>
      <c r="H20" s="51"/>
      <c r="I20" s="51"/>
      <c r="J20" s="54">
        <f t="shared" si="4"/>
        <v>0</v>
      </c>
      <c r="K20" s="51"/>
      <c r="L20" s="51"/>
      <c r="M20" s="51"/>
      <c r="N20" s="54">
        <f t="shared" si="6"/>
        <v>0</v>
      </c>
      <c r="O20" s="51"/>
      <c r="P20" s="51"/>
      <c r="Q20" s="51"/>
      <c r="R20" s="54">
        <f t="shared" si="8"/>
        <v>0</v>
      </c>
      <c r="S20" s="83">
        <f t="shared" si="9"/>
        <v>0</v>
      </c>
    </row>
    <row r="21" spans="1:19" s="6" customFormat="1" ht="15.65" customHeight="1" x14ac:dyDescent="0.3">
      <c r="A21" s="309"/>
      <c r="B21" s="13" t="s">
        <v>43</v>
      </c>
      <c r="C21" s="60">
        <f>C10+C16</f>
        <v>0</v>
      </c>
      <c r="D21" s="60">
        <f t="shared" ref="D21:E21" si="18">D10+D16</f>
        <v>0</v>
      </c>
      <c r="E21" s="61">
        <f t="shared" si="18"/>
        <v>0</v>
      </c>
      <c r="F21" s="60">
        <f t="shared" si="2"/>
        <v>0</v>
      </c>
      <c r="G21" s="60">
        <f>G10+G16</f>
        <v>0</v>
      </c>
      <c r="H21" s="60">
        <f t="shared" ref="H21:I21" si="19">H10+H16</f>
        <v>0</v>
      </c>
      <c r="I21" s="61">
        <f t="shared" si="19"/>
        <v>0</v>
      </c>
      <c r="J21" s="60">
        <f t="shared" si="4"/>
        <v>0</v>
      </c>
      <c r="K21" s="60">
        <f>K10+K16</f>
        <v>0</v>
      </c>
      <c r="L21" s="60">
        <f t="shared" ref="L21:M21" si="20">L10+L16</f>
        <v>0</v>
      </c>
      <c r="M21" s="61">
        <f t="shared" si="20"/>
        <v>0</v>
      </c>
      <c r="N21" s="60">
        <f t="shared" si="6"/>
        <v>0</v>
      </c>
      <c r="O21" s="60">
        <f>O10+O16</f>
        <v>0</v>
      </c>
      <c r="P21" s="60">
        <f t="shared" ref="P21:Q21" si="21">P10+P16</f>
        <v>0</v>
      </c>
      <c r="Q21" s="61">
        <f t="shared" si="21"/>
        <v>0</v>
      </c>
      <c r="R21" s="60">
        <f t="shared" si="8"/>
        <v>0</v>
      </c>
      <c r="S21" s="62">
        <f t="shared" si="9"/>
        <v>0</v>
      </c>
    </row>
    <row r="22" spans="1:19" s="6" customFormat="1" ht="15.65" customHeight="1" x14ac:dyDescent="0.3">
      <c r="A22" s="309"/>
      <c r="B22" s="13" t="s">
        <v>44</v>
      </c>
      <c r="C22" s="63">
        <f>C11</f>
        <v>0</v>
      </c>
      <c r="D22" s="63">
        <f t="shared" ref="D22:E22" si="22">D11</f>
        <v>0</v>
      </c>
      <c r="E22" s="64">
        <f t="shared" si="22"/>
        <v>0</v>
      </c>
      <c r="F22" s="63">
        <f t="shared" si="2"/>
        <v>0</v>
      </c>
      <c r="G22" s="63">
        <f>G11</f>
        <v>0</v>
      </c>
      <c r="H22" s="63">
        <f t="shared" ref="H22:I22" si="23">H11</f>
        <v>0</v>
      </c>
      <c r="I22" s="64">
        <f t="shared" si="23"/>
        <v>0</v>
      </c>
      <c r="J22" s="63">
        <f t="shared" si="4"/>
        <v>0</v>
      </c>
      <c r="K22" s="63">
        <f>K11</f>
        <v>0</v>
      </c>
      <c r="L22" s="63">
        <f t="shared" ref="L22:M22" si="24">L11</f>
        <v>0</v>
      </c>
      <c r="M22" s="64">
        <f t="shared" si="24"/>
        <v>0</v>
      </c>
      <c r="N22" s="63">
        <f t="shared" si="6"/>
        <v>0</v>
      </c>
      <c r="O22" s="63">
        <f>O11</f>
        <v>0</v>
      </c>
      <c r="P22" s="63">
        <f t="shared" ref="P22:Q22" si="25">P11</f>
        <v>0</v>
      </c>
      <c r="Q22" s="64">
        <f t="shared" si="25"/>
        <v>0</v>
      </c>
      <c r="R22" s="63">
        <f t="shared" si="8"/>
        <v>0</v>
      </c>
      <c r="S22" s="65">
        <f t="shared" si="9"/>
        <v>0</v>
      </c>
    </row>
    <row r="23" spans="1:19" s="6" customFormat="1" ht="15.65" customHeight="1" x14ac:dyDescent="0.3">
      <c r="A23" s="309"/>
      <c r="B23" s="13" t="s">
        <v>45</v>
      </c>
      <c r="C23" s="63">
        <f>C12+C18</f>
        <v>0</v>
      </c>
      <c r="D23" s="63">
        <f t="shared" ref="D23:E23" si="26">D12+D18</f>
        <v>0</v>
      </c>
      <c r="E23" s="64">
        <f t="shared" si="26"/>
        <v>0</v>
      </c>
      <c r="F23" s="63">
        <f t="shared" si="2"/>
        <v>0</v>
      </c>
      <c r="G23" s="63">
        <f>G12+G18</f>
        <v>0</v>
      </c>
      <c r="H23" s="63">
        <f t="shared" ref="H23:I23" si="27">H12+H18</f>
        <v>0</v>
      </c>
      <c r="I23" s="64">
        <f t="shared" si="27"/>
        <v>0</v>
      </c>
      <c r="J23" s="63">
        <f t="shared" si="4"/>
        <v>0</v>
      </c>
      <c r="K23" s="63">
        <f>K12+K18</f>
        <v>0</v>
      </c>
      <c r="L23" s="63">
        <f t="shared" ref="L23:M23" si="28">L12+L18</f>
        <v>0</v>
      </c>
      <c r="M23" s="64">
        <f t="shared" si="28"/>
        <v>0</v>
      </c>
      <c r="N23" s="63">
        <f t="shared" si="6"/>
        <v>0</v>
      </c>
      <c r="O23" s="63">
        <f>O12+O18</f>
        <v>0</v>
      </c>
      <c r="P23" s="63">
        <f t="shared" ref="P23:Q23" si="29">P12+P18</f>
        <v>0</v>
      </c>
      <c r="Q23" s="64">
        <f t="shared" si="29"/>
        <v>0</v>
      </c>
      <c r="R23" s="63">
        <f t="shared" si="8"/>
        <v>0</v>
      </c>
      <c r="S23" s="65">
        <f t="shared" si="9"/>
        <v>0</v>
      </c>
    </row>
    <row r="24" spans="1:19" s="6" customFormat="1" ht="15.65" customHeight="1" x14ac:dyDescent="0.3">
      <c r="A24" s="309"/>
      <c r="B24" s="13" t="s">
        <v>63</v>
      </c>
      <c r="C24" s="63">
        <f>C13</f>
        <v>0</v>
      </c>
      <c r="D24" s="63">
        <f t="shared" ref="D24:E24" si="30">D13</f>
        <v>0</v>
      </c>
      <c r="E24" s="64">
        <f t="shared" si="30"/>
        <v>0</v>
      </c>
      <c r="F24" s="63">
        <f t="shared" si="2"/>
        <v>0</v>
      </c>
      <c r="G24" s="63">
        <f>G13</f>
        <v>0</v>
      </c>
      <c r="H24" s="63">
        <f t="shared" ref="H24:I24" si="31">H13</f>
        <v>0</v>
      </c>
      <c r="I24" s="64">
        <f t="shared" si="31"/>
        <v>0</v>
      </c>
      <c r="J24" s="63">
        <f t="shared" si="4"/>
        <v>0</v>
      </c>
      <c r="K24" s="63">
        <f>K13</f>
        <v>0</v>
      </c>
      <c r="L24" s="63">
        <f t="shared" ref="L24:M24" si="32">L13</f>
        <v>0</v>
      </c>
      <c r="M24" s="64">
        <f t="shared" si="32"/>
        <v>0</v>
      </c>
      <c r="N24" s="63">
        <f t="shared" si="6"/>
        <v>0</v>
      </c>
      <c r="O24" s="63">
        <f>O13</f>
        <v>0</v>
      </c>
      <c r="P24" s="63">
        <f t="shared" ref="P24:Q24" si="33">P13</f>
        <v>0</v>
      </c>
      <c r="Q24" s="64">
        <f t="shared" si="33"/>
        <v>0</v>
      </c>
      <c r="R24" s="63">
        <f t="shared" si="8"/>
        <v>0</v>
      </c>
      <c r="S24" s="65">
        <f t="shared" si="9"/>
        <v>0</v>
      </c>
    </row>
    <row r="25" spans="1:19" s="6" customFormat="1" ht="15.65" customHeight="1" x14ac:dyDescent="0.3">
      <c r="A25" s="309"/>
      <c r="B25" s="13" t="s">
        <v>64</v>
      </c>
      <c r="C25" s="63">
        <f>C19</f>
        <v>0</v>
      </c>
      <c r="D25" s="63">
        <f t="shared" ref="D25:E25" si="34">D19</f>
        <v>0</v>
      </c>
      <c r="E25" s="64">
        <f t="shared" si="34"/>
        <v>0</v>
      </c>
      <c r="F25" s="63">
        <f t="shared" si="2"/>
        <v>0</v>
      </c>
      <c r="G25" s="63">
        <f>G19</f>
        <v>0</v>
      </c>
      <c r="H25" s="63">
        <f t="shared" ref="H25:I25" si="35">H19</f>
        <v>0</v>
      </c>
      <c r="I25" s="64">
        <f t="shared" si="35"/>
        <v>0</v>
      </c>
      <c r="J25" s="63">
        <f t="shared" si="4"/>
        <v>0</v>
      </c>
      <c r="K25" s="63">
        <f>K19</f>
        <v>0</v>
      </c>
      <c r="L25" s="63">
        <f t="shared" ref="L25:M25" si="36">L19</f>
        <v>0</v>
      </c>
      <c r="M25" s="64">
        <f t="shared" si="36"/>
        <v>0</v>
      </c>
      <c r="N25" s="63">
        <f t="shared" si="6"/>
        <v>0</v>
      </c>
      <c r="O25" s="63">
        <f>O19</f>
        <v>0</v>
      </c>
      <c r="P25" s="63">
        <f t="shared" ref="P25:Q25" si="37">P19</f>
        <v>0</v>
      </c>
      <c r="Q25" s="64">
        <f t="shared" si="37"/>
        <v>0</v>
      </c>
      <c r="R25" s="63">
        <f t="shared" si="8"/>
        <v>0</v>
      </c>
      <c r="S25" s="65">
        <f t="shared" si="9"/>
        <v>0</v>
      </c>
    </row>
    <row r="26" spans="1:19" s="6" customFormat="1" ht="15.65" customHeight="1" x14ac:dyDescent="0.3">
      <c r="A26" s="309"/>
      <c r="B26" s="13" t="s">
        <v>65</v>
      </c>
      <c r="C26" s="63">
        <f>C17</f>
        <v>0</v>
      </c>
      <c r="D26" s="63">
        <f t="shared" ref="D26:E26" si="38">D17</f>
        <v>0</v>
      </c>
      <c r="E26" s="64">
        <f t="shared" si="38"/>
        <v>0</v>
      </c>
      <c r="F26" s="63">
        <f t="shared" si="2"/>
        <v>0</v>
      </c>
      <c r="G26" s="63">
        <f>G17</f>
        <v>0</v>
      </c>
      <c r="H26" s="63">
        <f t="shared" ref="H26:I26" si="39">H17</f>
        <v>0</v>
      </c>
      <c r="I26" s="64">
        <f t="shared" si="39"/>
        <v>0</v>
      </c>
      <c r="J26" s="63">
        <f t="shared" si="4"/>
        <v>0</v>
      </c>
      <c r="K26" s="63">
        <f>K17</f>
        <v>0</v>
      </c>
      <c r="L26" s="63">
        <f t="shared" ref="L26:M26" si="40">L17</f>
        <v>0</v>
      </c>
      <c r="M26" s="64">
        <f t="shared" si="40"/>
        <v>0</v>
      </c>
      <c r="N26" s="63">
        <f t="shared" si="6"/>
        <v>0</v>
      </c>
      <c r="O26" s="63">
        <f>O17</f>
        <v>0</v>
      </c>
      <c r="P26" s="63">
        <f t="shared" ref="P26:Q26" si="41">P17</f>
        <v>0</v>
      </c>
      <c r="Q26" s="64">
        <f t="shared" si="41"/>
        <v>0</v>
      </c>
      <c r="R26" s="63">
        <f t="shared" si="8"/>
        <v>0</v>
      </c>
      <c r="S26" s="65">
        <f t="shared" si="9"/>
        <v>0</v>
      </c>
    </row>
    <row r="27" spans="1:19" s="6" customFormat="1" ht="15.65" customHeight="1" x14ac:dyDescent="0.3">
      <c r="A27" s="309"/>
      <c r="B27" s="30" t="s">
        <v>149</v>
      </c>
      <c r="C27" s="31">
        <f>C14+C20</f>
        <v>0</v>
      </c>
      <c r="D27" s="31">
        <f t="shared" ref="D27:E27" si="42">D14+D20</f>
        <v>0</v>
      </c>
      <c r="E27" s="32">
        <f t="shared" si="42"/>
        <v>0</v>
      </c>
      <c r="F27" s="32">
        <f t="shared" si="2"/>
        <v>0</v>
      </c>
      <c r="G27" s="31">
        <f>G14+G20</f>
        <v>0</v>
      </c>
      <c r="H27" s="31">
        <f t="shared" ref="H27:I27" si="43">H14+H20</f>
        <v>0</v>
      </c>
      <c r="I27" s="32">
        <f t="shared" si="43"/>
        <v>0</v>
      </c>
      <c r="J27" s="32">
        <f t="shared" si="4"/>
        <v>0</v>
      </c>
      <c r="K27" s="31">
        <f>K14+K20</f>
        <v>0</v>
      </c>
      <c r="L27" s="31">
        <f t="shared" ref="L27:M27" si="44">L14+L20</f>
        <v>0</v>
      </c>
      <c r="M27" s="32">
        <f t="shared" si="44"/>
        <v>0</v>
      </c>
      <c r="N27" s="32">
        <f t="shared" si="6"/>
        <v>0</v>
      </c>
      <c r="O27" s="31">
        <f>O14+O20</f>
        <v>0</v>
      </c>
      <c r="P27" s="31">
        <f t="shared" ref="P27:Q27" si="45">P14+P20</f>
        <v>0</v>
      </c>
      <c r="Q27" s="32">
        <f t="shared" si="45"/>
        <v>0</v>
      </c>
      <c r="R27" s="32">
        <f t="shared" si="8"/>
        <v>0</v>
      </c>
      <c r="S27" s="33">
        <f t="shared" si="9"/>
        <v>0</v>
      </c>
    </row>
    <row r="28" spans="1:19" s="6" customFormat="1" ht="15.65" customHeight="1" x14ac:dyDescent="0.3">
      <c r="A28" s="309"/>
      <c r="B28" s="34" t="s">
        <v>66</v>
      </c>
      <c r="C28" s="35">
        <f>IF(C$7=0,0,C8/C$7*1000)</f>
        <v>0</v>
      </c>
      <c r="D28" s="35">
        <f t="shared" ref="D28:E28" si="46">IF(D$7=0,0,D8/D$7*1000)</f>
        <v>0</v>
      </c>
      <c r="E28" s="35">
        <f t="shared" si="46"/>
        <v>0</v>
      </c>
      <c r="F28" s="36">
        <f>IF(SUM(C$7:E$7)=0,0,F8/SUM(C$7:E$7)*1000)</f>
        <v>0</v>
      </c>
      <c r="G28" s="35">
        <f>IF(G$7=0,0,G8/G$7*1000)</f>
        <v>0</v>
      </c>
      <c r="H28" s="35">
        <f t="shared" ref="H28:I28" si="47">IF(H$7=0,0,H8/H$7*1000)</f>
        <v>0</v>
      </c>
      <c r="I28" s="35">
        <f t="shared" si="47"/>
        <v>0</v>
      </c>
      <c r="J28" s="36">
        <f>IF(SUM(G$7:I$7)=0,0,J8/SUM(G$7:I$7)*1000)</f>
        <v>0</v>
      </c>
      <c r="K28" s="35">
        <f>IF(K$7=0,0,K8/K$7*1000)</f>
        <v>0</v>
      </c>
      <c r="L28" s="35">
        <f t="shared" ref="L28:M28" si="48">IF(L$7=0,0,L8/L$7*1000)</f>
        <v>0</v>
      </c>
      <c r="M28" s="35">
        <f t="shared" si="48"/>
        <v>0</v>
      </c>
      <c r="N28" s="36">
        <f>IF(SUM(K$7:M$7)=0,0,N8/SUM(K$7:M$7)*1000)</f>
        <v>0</v>
      </c>
      <c r="O28" s="35">
        <f>IF(O$7=0,0,O8/O$7*1000)</f>
        <v>0</v>
      </c>
      <c r="P28" s="35">
        <f t="shared" ref="P28:Q28" si="49">IF(P$7=0,0,P8/P$7*1000)</f>
        <v>0</v>
      </c>
      <c r="Q28" s="35">
        <f t="shared" si="49"/>
        <v>0</v>
      </c>
      <c r="R28" s="36">
        <f>IF(SUM(O$7:Q$7)=0,0,R8/SUM(O$7:Q$7)*1000)</f>
        <v>0</v>
      </c>
      <c r="S28" s="36">
        <f t="shared" ref="S28" si="50">IF(SUMIF($C$4:$R$4,1,$C$7:$R$7)=0,0,S8/SUMIF($C$4:$R$4,1,$C$7:$R$7)*1000)</f>
        <v>0</v>
      </c>
    </row>
    <row r="29" spans="1:19" s="6" customFormat="1" ht="15.65" customHeight="1" x14ac:dyDescent="0.3">
      <c r="A29" s="309"/>
      <c r="B29" s="34" t="s">
        <v>67</v>
      </c>
      <c r="C29" s="37">
        <f>IF(C8=0,0,C21/C8)</f>
        <v>0</v>
      </c>
      <c r="D29" s="37">
        <f t="shared" ref="D29:F29" si="51">IF(D8=0,0,D21/D8)</f>
        <v>0</v>
      </c>
      <c r="E29" s="37">
        <f t="shared" si="51"/>
        <v>0</v>
      </c>
      <c r="F29" s="37">
        <f t="shared" si="51"/>
        <v>0</v>
      </c>
      <c r="G29" s="37">
        <f>IF(G8=0,0,G21/G8)</f>
        <v>0</v>
      </c>
      <c r="H29" s="37">
        <f t="shared" ref="H29:J29" si="52">IF(H8=0,0,H21/H8)</f>
        <v>0</v>
      </c>
      <c r="I29" s="37">
        <f t="shared" si="52"/>
        <v>0</v>
      </c>
      <c r="J29" s="37">
        <f t="shared" si="52"/>
        <v>0</v>
      </c>
      <c r="K29" s="37">
        <f>IF(K8=0,0,K21/K8)</f>
        <v>0</v>
      </c>
      <c r="L29" s="37">
        <f t="shared" ref="L29:N29" si="53">IF(L8=0,0,L21/L8)</f>
        <v>0</v>
      </c>
      <c r="M29" s="37">
        <f t="shared" si="53"/>
        <v>0</v>
      </c>
      <c r="N29" s="37">
        <f t="shared" si="53"/>
        <v>0</v>
      </c>
      <c r="O29" s="37">
        <f>IF(O8=0,0,O21/O8)</f>
        <v>0</v>
      </c>
      <c r="P29" s="37">
        <f t="shared" ref="P29:S29" si="54">IF(P8=0,0,P21/P8)</f>
        <v>0</v>
      </c>
      <c r="Q29" s="37">
        <f t="shared" si="54"/>
        <v>0</v>
      </c>
      <c r="R29" s="37">
        <f t="shared" si="54"/>
        <v>0</v>
      </c>
      <c r="S29" s="37">
        <f t="shared" si="54"/>
        <v>0</v>
      </c>
    </row>
    <row r="30" spans="1:19" s="6" customFormat="1" ht="15.65" customHeight="1" x14ac:dyDescent="0.3">
      <c r="A30" s="309"/>
      <c r="B30" s="34" t="s">
        <v>68</v>
      </c>
      <c r="C30" s="36">
        <f>IF(C$7=0,0,C21/C$7*1000)</f>
        <v>0</v>
      </c>
      <c r="D30" s="36">
        <f t="shared" ref="D30:E30" si="55">IF(D$7=0,0,D21/D$7*1000)</f>
        <v>0</v>
      </c>
      <c r="E30" s="36">
        <f t="shared" si="55"/>
        <v>0</v>
      </c>
      <c r="F30" s="36">
        <f>IF(SUM(C$7:E$7)=0,0,F21/SUM(C$7:E$7)*1000)</f>
        <v>0</v>
      </c>
      <c r="G30" s="36">
        <f>IF(G$7=0,0,G21/G$7*1000)</f>
        <v>0</v>
      </c>
      <c r="H30" s="36">
        <f t="shared" ref="H30:I30" si="56">IF(H$7=0,0,H21/H$7*1000)</f>
        <v>0</v>
      </c>
      <c r="I30" s="36">
        <f t="shared" si="56"/>
        <v>0</v>
      </c>
      <c r="J30" s="36">
        <f>IF(SUM(G$7:I$7)=0,0,J21/SUM(G$7:I$7)*1000)</f>
        <v>0</v>
      </c>
      <c r="K30" s="36">
        <f>IF(K$7=0,0,K21/K$7*1000)</f>
        <v>0</v>
      </c>
      <c r="L30" s="36">
        <f t="shared" ref="L30:M30" si="57">IF(L$7=0,0,L21/L$7*1000)</f>
        <v>0</v>
      </c>
      <c r="M30" s="36">
        <f t="shared" si="57"/>
        <v>0</v>
      </c>
      <c r="N30" s="36">
        <f>IF(SUM(K$7:M$7)=0,0,N21/SUM(K$7:M$7)*1000)</f>
        <v>0</v>
      </c>
      <c r="O30" s="36">
        <f>IF(O$7=0,0,O21/O$7*1000)</f>
        <v>0</v>
      </c>
      <c r="P30" s="36">
        <f t="shared" ref="P30:Q30" si="58">IF(P$7=0,0,P21/P$7*1000)</f>
        <v>0</v>
      </c>
      <c r="Q30" s="36">
        <f t="shared" si="58"/>
        <v>0</v>
      </c>
      <c r="R30" s="36">
        <f>IF(SUM(O$7:Q$7)=0,0,R21/SUM(O$7:Q$7)*1000)</f>
        <v>0</v>
      </c>
      <c r="S30" s="36">
        <f t="shared" ref="S30" si="59">IF(SUMIF($C$4:$R$4,1,$C$7:$R$7)=0,0,S21/SUMIF($C$4:$R$4,1,$C$7:$R$7)*1000)</f>
        <v>0</v>
      </c>
    </row>
    <row r="31" spans="1:19" s="6" customFormat="1" ht="15.65" customHeight="1" x14ac:dyDescent="0.3">
      <c r="A31" s="309"/>
      <c r="B31" s="34" t="s">
        <v>69</v>
      </c>
      <c r="C31" s="37">
        <f>IF(C8=0,0,SUM(C22:C26)/C8)</f>
        <v>0</v>
      </c>
      <c r="D31" s="37">
        <f t="shared" ref="D31:F31" si="60">IF(D8=0,0,SUM(D22:D26)/D8)</f>
        <v>0</v>
      </c>
      <c r="E31" s="37">
        <f t="shared" si="60"/>
        <v>0</v>
      </c>
      <c r="F31" s="37">
        <f t="shared" si="60"/>
        <v>0</v>
      </c>
      <c r="G31" s="37">
        <f>IF(G8=0,0,SUM(G22:G26)/G8)</f>
        <v>0</v>
      </c>
      <c r="H31" s="37">
        <f t="shared" ref="H31:J31" si="61">IF(H8=0,0,SUM(H22:H26)/H8)</f>
        <v>0</v>
      </c>
      <c r="I31" s="37">
        <f t="shared" si="61"/>
        <v>0</v>
      </c>
      <c r="J31" s="37">
        <f t="shared" si="61"/>
        <v>0</v>
      </c>
      <c r="K31" s="37">
        <f>IF(K8=0,0,SUM(K22:K26)/K8)</f>
        <v>0</v>
      </c>
      <c r="L31" s="37">
        <f t="shared" ref="L31:N31" si="62">IF(L8=0,0,SUM(L22:L26)/L8)</f>
        <v>0</v>
      </c>
      <c r="M31" s="37">
        <f t="shared" si="62"/>
        <v>0</v>
      </c>
      <c r="N31" s="37">
        <f t="shared" si="62"/>
        <v>0</v>
      </c>
      <c r="O31" s="37">
        <f>IF(O8=0,0,SUM(O22:O26)/O8)</f>
        <v>0</v>
      </c>
      <c r="P31" s="37">
        <f t="shared" ref="P31:R31" si="63">IF(P8=0,0,SUM(P22:P26)/P8)</f>
        <v>0</v>
      </c>
      <c r="Q31" s="37">
        <f t="shared" si="63"/>
        <v>0</v>
      </c>
      <c r="R31" s="37">
        <f t="shared" si="63"/>
        <v>0</v>
      </c>
      <c r="S31" s="37">
        <f t="shared" ref="S31:S56" si="64">IF(S8=0,0,SUM(S22:S26)/S8)</f>
        <v>0</v>
      </c>
    </row>
    <row r="32" spans="1:19" s="6" customFormat="1" ht="15.65" customHeight="1" thickBot="1" x14ac:dyDescent="0.35">
      <c r="A32" s="310"/>
      <c r="B32" s="38" t="s">
        <v>70</v>
      </c>
      <c r="C32" s="39">
        <f>IF(C$7=0,0,SUM(C22:C26)/C$7*1000)</f>
        <v>0</v>
      </c>
      <c r="D32" s="39">
        <f t="shared" ref="D32:Q32" si="65">IF(D$7=0,0,SUM(D22:D26)/D$7*1000)</f>
        <v>0</v>
      </c>
      <c r="E32" s="39">
        <f t="shared" si="65"/>
        <v>0</v>
      </c>
      <c r="F32" s="39">
        <f>IF(SUM(C$7:E$7)=0,0,SUM(F22:F26)/SUM(C$7:E$7)*1000)</f>
        <v>0</v>
      </c>
      <c r="G32" s="39">
        <f t="shared" si="65"/>
        <v>0</v>
      </c>
      <c r="H32" s="39">
        <f t="shared" si="65"/>
        <v>0</v>
      </c>
      <c r="I32" s="39">
        <f t="shared" si="65"/>
        <v>0</v>
      </c>
      <c r="J32" s="39">
        <f>IF(SUM(G$7:I$7)=0,0,SUM(J22:J26)/SUM(G$7:I$7)*1000)</f>
        <v>0</v>
      </c>
      <c r="K32" s="39">
        <f t="shared" si="65"/>
        <v>0</v>
      </c>
      <c r="L32" s="39">
        <f t="shared" si="65"/>
        <v>0</v>
      </c>
      <c r="M32" s="39">
        <f t="shared" si="65"/>
        <v>0</v>
      </c>
      <c r="N32" s="39">
        <f>IF(SUM(K$7:M$7)=0,0,SUM(N22:N26)/SUM(K$7:M$7)*1000)</f>
        <v>0</v>
      </c>
      <c r="O32" s="39">
        <f t="shared" si="65"/>
        <v>0</v>
      </c>
      <c r="P32" s="39">
        <f t="shared" si="65"/>
        <v>0</v>
      </c>
      <c r="Q32" s="39">
        <f t="shared" si="65"/>
        <v>0</v>
      </c>
      <c r="R32" s="39">
        <f>IF(SUM(O$7:Q$7)=0,0,SUM(R22:R26)/SUM(O$7:Q$7)*1000)</f>
        <v>0</v>
      </c>
      <c r="S32" s="39">
        <f t="shared" ref="S32" si="66">IF(SUMIF($C$4:$R$4,1,$C$7:$R$7)=0,0,SUM(S22:S26)/SUMIF($C$4:$R$4,1,$C$7:$R$7)*1000)</f>
        <v>0</v>
      </c>
    </row>
    <row r="33" spans="1:19" s="6" customFormat="1" ht="15.65" customHeight="1" x14ac:dyDescent="0.3">
      <c r="A33" s="311" t="s">
        <v>32</v>
      </c>
      <c r="B33" s="17" t="s">
        <v>54</v>
      </c>
      <c r="C33" s="54">
        <f t="shared" ref="C33:E33" si="67">C34+C40</f>
        <v>0</v>
      </c>
      <c r="D33" s="54">
        <f t="shared" si="67"/>
        <v>0</v>
      </c>
      <c r="E33" s="54">
        <f t="shared" si="67"/>
        <v>0</v>
      </c>
      <c r="F33" s="54">
        <f t="shared" ref="F33:F52" si="68">SUM(C33:E33)</f>
        <v>0</v>
      </c>
      <c r="G33" s="54">
        <f t="shared" ref="G33:I33" si="69">G34+G40</f>
        <v>0</v>
      </c>
      <c r="H33" s="54">
        <f t="shared" si="69"/>
        <v>0</v>
      </c>
      <c r="I33" s="54">
        <f t="shared" si="69"/>
        <v>0</v>
      </c>
      <c r="J33" s="54">
        <f t="shared" ref="J33:J52" si="70">SUM(G33:I33)</f>
        <v>0</v>
      </c>
      <c r="K33" s="54">
        <f t="shared" ref="K33:M33" si="71">K34+K40</f>
        <v>0</v>
      </c>
      <c r="L33" s="54">
        <f t="shared" si="71"/>
        <v>0</v>
      </c>
      <c r="M33" s="54">
        <f t="shared" si="71"/>
        <v>0</v>
      </c>
      <c r="N33" s="54">
        <f t="shared" ref="N33:N52" si="72">SUM(K33:M33)</f>
        <v>0</v>
      </c>
      <c r="O33" s="54">
        <f t="shared" ref="O33:Q33" si="73">O34+O40</f>
        <v>0</v>
      </c>
      <c r="P33" s="54">
        <f t="shared" si="73"/>
        <v>0</v>
      </c>
      <c r="Q33" s="54">
        <f t="shared" si="73"/>
        <v>0</v>
      </c>
      <c r="R33" s="54">
        <f t="shared" ref="R33:R52" si="74">SUM(O33:Q33)</f>
        <v>0</v>
      </c>
      <c r="S33" s="56">
        <f t="shared" ref="S33" si="75">SUMIF($C$4:$R$4,1,$C33:$R33)</f>
        <v>0</v>
      </c>
    </row>
    <row r="34" spans="1:19" s="6" customFormat="1" ht="15.65" customHeight="1" x14ac:dyDescent="0.3">
      <c r="A34" s="309"/>
      <c r="B34" s="19" t="s">
        <v>55</v>
      </c>
      <c r="C34" s="55">
        <f t="shared" ref="C34:E34" si="76">SUM(C35:C39)</f>
        <v>0</v>
      </c>
      <c r="D34" s="55">
        <f t="shared" si="76"/>
        <v>0</v>
      </c>
      <c r="E34" s="55">
        <f t="shared" si="76"/>
        <v>0</v>
      </c>
      <c r="F34" s="53">
        <f t="shared" si="68"/>
        <v>0</v>
      </c>
      <c r="G34" s="55">
        <f t="shared" ref="G34:I34" si="77">SUM(G35:G39)</f>
        <v>0</v>
      </c>
      <c r="H34" s="55">
        <f t="shared" si="77"/>
        <v>0</v>
      </c>
      <c r="I34" s="55">
        <f t="shared" si="77"/>
        <v>0</v>
      </c>
      <c r="J34" s="53">
        <f t="shared" si="70"/>
        <v>0</v>
      </c>
      <c r="K34" s="55">
        <f t="shared" ref="K34:M34" si="78">SUM(K35:K39)</f>
        <v>0</v>
      </c>
      <c r="L34" s="55">
        <f t="shared" si="78"/>
        <v>0</v>
      </c>
      <c r="M34" s="55">
        <f t="shared" si="78"/>
        <v>0</v>
      </c>
      <c r="N34" s="53">
        <f t="shared" si="72"/>
        <v>0</v>
      </c>
      <c r="O34" s="55">
        <f t="shared" ref="O34:Q34" si="79">SUM(O35:O39)</f>
        <v>0</v>
      </c>
      <c r="P34" s="55">
        <f t="shared" si="79"/>
        <v>0</v>
      </c>
      <c r="Q34" s="55">
        <f t="shared" si="79"/>
        <v>0</v>
      </c>
      <c r="R34" s="53">
        <f t="shared" si="74"/>
        <v>0</v>
      </c>
      <c r="S34" s="57">
        <f t="shared" si="9"/>
        <v>0</v>
      </c>
    </row>
    <row r="35" spans="1:19" s="6" customFormat="1" ht="15.65" customHeight="1" x14ac:dyDescent="0.3">
      <c r="A35" s="309"/>
      <c r="B35" s="21" t="s">
        <v>56</v>
      </c>
      <c r="C35" s="49"/>
      <c r="D35" s="49"/>
      <c r="E35" s="49"/>
      <c r="F35" s="52">
        <f t="shared" si="68"/>
        <v>0</v>
      </c>
      <c r="G35" s="49"/>
      <c r="H35" s="49"/>
      <c r="I35" s="49"/>
      <c r="J35" s="52">
        <f t="shared" si="70"/>
        <v>0</v>
      </c>
      <c r="K35" s="49"/>
      <c r="L35" s="49"/>
      <c r="M35" s="49"/>
      <c r="N35" s="52">
        <f t="shared" si="72"/>
        <v>0</v>
      </c>
      <c r="O35" s="49"/>
      <c r="P35" s="49"/>
      <c r="Q35" s="49"/>
      <c r="R35" s="52">
        <f t="shared" si="74"/>
        <v>0</v>
      </c>
      <c r="S35" s="58">
        <f t="shared" si="9"/>
        <v>0</v>
      </c>
    </row>
    <row r="36" spans="1:19" s="6" customFormat="1" ht="15.65" customHeight="1" x14ac:dyDescent="0.3">
      <c r="A36" s="309"/>
      <c r="B36" s="22" t="s">
        <v>57</v>
      </c>
      <c r="C36" s="50"/>
      <c r="D36" s="50"/>
      <c r="E36" s="50"/>
      <c r="F36" s="53">
        <f t="shared" si="68"/>
        <v>0</v>
      </c>
      <c r="G36" s="50"/>
      <c r="H36" s="50"/>
      <c r="I36" s="50"/>
      <c r="J36" s="53">
        <f t="shared" si="70"/>
        <v>0</v>
      </c>
      <c r="K36" s="50"/>
      <c r="L36" s="50"/>
      <c r="M36" s="50"/>
      <c r="N36" s="53">
        <f t="shared" si="72"/>
        <v>0</v>
      </c>
      <c r="O36" s="50"/>
      <c r="P36" s="50"/>
      <c r="Q36" s="50"/>
      <c r="R36" s="53">
        <f t="shared" si="74"/>
        <v>0</v>
      </c>
      <c r="S36" s="59">
        <f t="shared" si="9"/>
        <v>0</v>
      </c>
    </row>
    <row r="37" spans="1:19" s="6" customFormat="1" ht="15.65" customHeight="1" x14ac:dyDescent="0.3">
      <c r="A37" s="309"/>
      <c r="B37" s="22" t="s">
        <v>58</v>
      </c>
      <c r="C37" s="50"/>
      <c r="D37" s="50"/>
      <c r="E37" s="50"/>
      <c r="F37" s="53">
        <f t="shared" si="68"/>
        <v>0</v>
      </c>
      <c r="G37" s="50"/>
      <c r="H37" s="50"/>
      <c r="I37" s="50"/>
      <c r="J37" s="53">
        <f t="shared" si="70"/>
        <v>0</v>
      </c>
      <c r="K37" s="50"/>
      <c r="L37" s="50"/>
      <c r="M37" s="50"/>
      <c r="N37" s="53">
        <f t="shared" si="72"/>
        <v>0</v>
      </c>
      <c r="O37" s="50"/>
      <c r="P37" s="50"/>
      <c r="Q37" s="50"/>
      <c r="R37" s="53">
        <f t="shared" si="74"/>
        <v>0</v>
      </c>
      <c r="S37" s="59">
        <f t="shared" si="9"/>
        <v>0</v>
      </c>
    </row>
    <row r="38" spans="1:19" s="6" customFormat="1" ht="15.65" customHeight="1" x14ac:dyDescent="0.3">
      <c r="A38" s="309"/>
      <c r="B38" s="22" t="s">
        <v>59</v>
      </c>
      <c r="C38" s="50"/>
      <c r="D38" s="50"/>
      <c r="E38" s="50"/>
      <c r="F38" s="53">
        <f t="shared" si="68"/>
        <v>0</v>
      </c>
      <c r="G38" s="50"/>
      <c r="H38" s="50"/>
      <c r="I38" s="50"/>
      <c r="J38" s="53">
        <f t="shared" si="70"/>
        <v>0</v>
      </c>
      <c r="K38" s="50"/>
      <c r="L38" s="50"/>
      <c r="M38" s="50"/>
      <c r="N38" s="53">
        <f t="shared" si="72"/>
        <v>0</v>
      </c>
      <c r="O38" s="50"/>
      <c r="P38" s="50"/>
      <c r="Q38" s="50"/>
      <c r="R38" s="53">
        <f t="shared" si="74"/>
        <v>0</v>
      </c>
      <c r="S38" s="59">
        <f t="shared" si="9"/>
        <v>0</v>
      </c>
    </row>
    <row r="39" spans="1:19" s="6" customFormat="1" ht="15.65" customHeight="1" x14ac:dyDescent="0.3">
      <c r="A39" s="309"/>
      <c r="B39" s="23" t="s">
        <v>148</v>
      </c>
      <c r="C39" s="51"/>
      <c r="D39" s="51"/>
      <c r="E39" s="51"/>
      <c r="F39" s="54">
        <f t="shared" si="68"/>
        <v>0</v>
      </c>
      <c r="G39" s="51"/>
      <c r="H39" s="51"/>
      <c r="I39" s="51"/>
      <c r="J39" s="54">
        <f t="shared" si="70"/>
        <v>0</v>
      </c>
      <c r="K39" s="51"/>
      <c r="L39" s="51"/>
      <c r="M39" s="51"/>
      <c r="N39" s="54">
        <f t="shared" si="72"/>
        <v>0</v>
      </c>
      <c r="O39" s="51"/>
      <c r="P39" s="51"/>
      <c r="Q39" s="51"/>
      <c r="R39" s="54">
        <f t="shared" si="74"/>
        <v>0</v>
      </c>
      <c r="S39" s="83">
        <f t="shared" si="9"/>
        <v>0</v>
      </c>
    </row>
    <row r="40" spans="1:19" s="6" customFormat="1" ht="15.65" customHeight="1" x14ac:dyDescent="0.3">
      <c r="A40" s="309"/>
      <c r="B40" s="19" t="s">
        <v>60</v>
      </c>
      <c r="C40" s="55">
        <f t="shared" ref="C40" si="80">SUM(C41:C45)</f>
        <v>0</v>
      </c>
      <c r="D40" s="55">
        <f t="shared" ref="D40:E40" si="81">SUM(D41:D45)</f>
        <v>0</v>
      </c>
      <c r="E40" s="55">
        <f t="shared" si="81"/>
        <v>0</v>
      </c>
      <c r="F40" s="53">
        <f t="shared" si="68"/>
        <v>0</v>
      </c>
      <c r="G40" s="55">
        <f t="shared" ref="G40" si="82">SUM(G41:G45)</f>
        <v>0</v>
      </c>
      <c r="H40" s="55">
        <f t="shared" ref="H40:I40" si="83">SUM(H41:H45)</f>
        <v>0</v>
      </c>
      <c r="I40" s="55">
        <f t="shared" si="83"/>
        <v>0</v>
      </c>
      <c r="J40" s="53">
        <f t="shared" si="70"/>
        <v>0</v>
      </c>
      <c r="K40" s="55">
        <f t="shared" ref="K40" si="84">SUM(K41:K45)</f>
        <v>0</v>
      </c>
      <c r="L40" s="55">
        <f t="shared" ref="L40:M40" si="85">SUM(L41:L45)</f>
        <v>0</v>
      </c>
      <c r="M40" s="55">
        <f t="shared" si="85"/>
        <v>0</v>
      </c>
      <c r="N40" s="53">
        <f t="shared" si="72"/>
        <v>0</v>
      </c>
      <c r="O40" s="55">
        <f t="shared" ref="O40" si="86">SUM(O41:O45)</f>
        <v>0</v>
      </c>
      <c r="P40" s="55">
        <f t="shared" ref="P40:Q40" si="87">SUM(P41:P45)</f>
        <v>0</v>
      </c>
      <c r="Q40" s="55">
        <f t="shared" si="87"/>
        <v>0</v>
      </c>
      <c r="R40" s="53">
        <f t="shared" si="74"/>
        <v>0</v>
      </c>
      <c r="S40" s="57">
        <f t="shared" si="9"/>
        <v>0</v>
      </c>
    </row>
    <row r="41" spans="1:19" s="6" customFormat="1" ht="15.65" customHeight="1" x14ac:dyDescent="0.3">
      <c r="A41" s="309"/>
      <c r="B41" s="24" t="s">
        <v>56</v>
      </c>
      <c r="C41" s="49"/>
      <c r="D41" s="49"/>
      <c r="E41" s="49"/>
      <c r="F41" s="52">
        <f t="shared" si="68"/>
        <v>0</v>
      </c>
      <c r="G41" s="49"/>
      <c r="H41" s="49"/>
      <c r="I41" s="49"/>
      <c r="J41" s="52">
        <f t="shared" si="70"/>
        <v>0</v>
      </c>
      <c r="K41" s="49"/>
      <c r="L41" s="49"/>
      <c r="M41" s="49"/>
      <c r="N41" s="52">
        <f t="shared" si="72"/>
        <v>0</v>
      </c>
      <c r="O41" s="49"/>
      <c r="P41" s="49"/>
      <c r="Q41" s="49"/>
      <c r="R41" s="52">
        <f t="shared" si="74"/>
        <v>0</v>
      </c>
      <c r="S41" s="58">
        <f t="shared" si="9"/>
        <v>0</v>
      </c>
    </row>
    <row r="42" spans="1:19" s="6" customFormat="1" ht="15.65" customHeight="1" x14ac:dyDescent="0.3">
      <c r="A42" s="309"/>
      <c r="B42" s="25" t="s">
        <v>61</v>
      </c>
      <c r="C42" s="50"/>
      <c r="D42" s="50"/>
      <c r="E42" s="50"/>
      <c r="F42" s="53">
        <f t="shared" si="68"/>
        <v>0</v>
      </c>
      <c r="G42" s="50"/>
      <c r="H42" s="50"/>
      <c r="I42" s="50"/>
      <c r="J42" s="53">
        <f t="shared" si="70"/>
        <v>0</v>
      </c>
      <c r="K42" s="50"/>
      <c r="L42" s="50"/>
      <c r="M42" s="50"/>
      <c r="N42" s="53">
        <f t="shared" si="72"/>
        <v>0</v>
      </c>
      <c r="O42" s="50"/>
      <c r="P42" s="50"/>
      <c r="Q42" s="50"/>
      <c r="R42" s="53">
        <f t="shared" si="74"/>
        <v>0</v>
      </c>
      <c r="S42" s="59">
        <f t="shared" si="9"/>
        <v>0</v>
      </c>
    </row>
    <row r="43" spans="1:19" s="6" customFormat="1" ht="15.65" customHeight="1" x14ac:dyDescent="0.3">
      <c r="A43" s="309"/>
      <c r="B43" s="25" t="s">
        <v>58</v>
      </c>
      <c r="C43" s="50"/>
      <c r="D43" s="50"/>
      <c r="E43" s="50"/>
      <c r="F43" s="53">
        <f t="shared" si="68"/>
        <v>0</v>
      </c>
      <c r="G43" s="50"/>
      <c r="H43" s="50"/>
      <c r="I43" s="50"/>
      <c r="J43" s="53">
        <f t="shared" si="70"/>
        <v>0</v>
      </c>
      <c r="K43" s="50"/>
      <c r="L43" s="50"/>
      <c r="M43" s="50"/>
      <c r="N43" s="53">
        <f t="shared" si="72"/>
        <v>0</v>
      </c>
      <c r="O43" s="50"/>
      <c r="P43" s="50"/>
      <c r="Q43" s="50"/>
      <c r="R43" s="53">
        <f t="shared" si="74"/>
        <v>0</v>
      </c>
      <c r="S43" s="59">
        <f t="shared" si="9"/>
        <v>0</v>
      </c>
    </row>
    <row r="44" spans="1:19" s="6" customFormat="1" ht="15.65" customHeight="1" x14ac:dyDescent="0.3">
      <c r="A44" s="309"/>
      <c r="B44" s="25" t="s">
        <v>62</v>
      </c>
      <c r="C44" s="50"/>
      <c r="D44" s="50"/>
      <c r="E44" s="50"/>
      <c r="F44" s="53">
        <f t="shared" si="68"/>
        <v>0</v>
      </c>
      <c r="G44" s="50"/>
      <c r="H44" s="50"/>
      <c r="I44" s="50"/>
      <c r="J44" s="53">
        <f t="shared" si="70"/>
        <v>0</v>
      </c>
      <c r="K44" s="50"/>
      <c r="L44" s="50"/>
      <c r="M44" s="50"/>
      <c r="N44" s="53">
        <f t="shared" si="72"/>
        <v>0</v>
      </c>
      <c r="O44" s="50"/>
      <c r="P44" s="50"/>
      <c r="Q44" s="50"/>
      <c r="R44" s="53">
        <f t="shared" si="74"/>
        <v>0</v>
      </c>
      <c r="S44" s="59">
        <f t="shared" si="9"/>
        <v>0</v>
      </c>
    </row>
    <row r="45" spans="1:19" s="6" customFormat="1" ht="15.65" customHeight="1" x14ac:dyDescent="0.3">
      <c r="A45" s="309"/>
      <c r="B45" s="23" t="s">
        <v>148</v>
      </c>
      <c r="C45" s="51"/>
      <c r="D45" s="51"/>
      <c r="E45" s="51"/>
      <c r="F45" s="54">
        <f t="shared" si="68"/>
        <v>0</v>
      </c>
      <c r="G45" s="51"/>
      <c r="H45" s="51"/>
      <c r="I45" s="51"/>
      <c r="J45" s="54">
        <f t="shared" si="70"/>
        <v>0</v>
      </c>
      <c r="K45" s="51"/>
      <c r="L45" s="51"/>
      <c r="M45" s="51"/>
      <c r="N45" s="54">
        <f t="shared" si="72"/>
        <v>0</v>
      </c>
      <c r="O45" s="51"/>
      <c r="P45" s="51"/>
      <c r="Q45" s="51"/>
      <c r="R45" s="54">
        <f t="shared" si="74"/>
        <v>0</v>
      </c>
      <c r="S45" s="83">
        <f t="shared" si="9"/>
        <v>0</v>
      </c>
    </row>
    <row r="46" spans="1:19" s="6" customFormat="1" ht="15.65" customHeight="1" x14ac:dyDescent="0.3">
      <c r="A46" s="309"/>
      <c r="B46" s="13" t="s">
        <v>43</v>
      </c>
      <c r="C46" s="60">
        <f t="shared" ref="C46:E46" si="88">C35+C41</f>
        <v>0</v>
      </c>
      <c r="D46" s="60">
        <f t="shared" si="88"/>
        <v>0</v>
      </c>
      <c r="E46" s="61">
        <f t="shared" si="88"/>
        <v>0</v>
      </c>
      <c r="F46" s="60">
        <f t="shared" si="68"/>
        <v>0</v>
      </c>
      <c r="G46" s="60">
        <f t="shared" ref="G46:I46" si="89">G35+G41</f>
        <v>0</v>
      </c>
      <c r="H46" s="60">
        <f t="shared" si="89"/>
        <v>0</v>
      </c>
      <c r="I46" s="61">
        <f t="shared" si="89"/>
        <v>0</v>
      </c>
      <c r="J46" s="60">
        <f t="shared" si="70"/>
        <v>0</v>
      </c>
      <c r="K46" s="60">
        <f t="shared" ref="K46:M46" si="90">K35+K41</f>
        <v>0</v>
      </c>
      <c r="L46" s="60">
        <f t="shared" si="90"/>
        <v>0</v>
      </c>
      <c r="M46" s="61">
        <f t="shared" si="90"/>
        <v>0</v>
      </c>
      <c r="N46" s="60">
        <f t="shared" si="72"/>
        <v>0</v>
      </c>
      <c r="O46" s="60">
        <f t="shared" ref="O46:Q46" si="91">O35+O41</f>
        <v>0</v>
      </c>
      <c r="P46" s="60">
        <f t="shared" si="91"/>
        <v>0</v>
      </c>
      <c r="Q46" s="61">
        <f t="shared" si="91"/>
        <v>0</v>
      </c>
      <c r="R46" s="60">
        <f t="shared" si="74"/>
        <v>0</v>
      </c>
      <c r="S46" s="62">
        <f t="shared" si="9"/>
        <v>0</v>
      </c>
    </row>
    <row r="47" spans="1:19" s="6" customFormat="1" ht="15.65" customHeight="1" x14ac:dyDescent="0.3">
      <c r="A47" s="309"/>
      <c r="B47" s="13" t="s">
        <v>44</v>
      </c>
      <c r="C47" s="63">
        <f t="shared" ref="C47:E47" si="92">C36</f>
        <v>0</v>
      </c>
      <c r="D47" s="63">
        <f t="shared" si="92"/>
        <v>0</v>
      </c>
      <c r="E47" s="64">
        <f t="shared" si="92"/>
        <v>0</v>
      </c>
      <c r="F47" s="63">
        <f t="shared" si="68"/>
        <v>0</v>
      </c>
      <c r="G47" s="63">
        <f t="shared" ref="G47:I47" si="93">G36</f>
        <v>0</v>
      </c>
      <c r="H47" s="63">
        <f t="shared" si="93"/>
        <v>0</v>
      </c>
      <c r="I47" s="64">
        <f t="shared" si="93"/>
        <v>0</v>
      </c>
      <c r="J47" s="63">
        <f t="shared" si="70"/>
        <v>0</v>
      </c>
      <c r="K47" s="63">
        <f t="shared" ref="K47:M47" si="94">K36</f>
        <v>0</v>
      </c>
      <c r="L47" s="63">
        <f t="shared" si="94"/>
        <v>0</v>
      </c>
      <c r="M47" s="64">
        <f t="shared" si="94"/>
        <v>0</v>
      </c>
      <c r="N47" s="63">
        <f t="shared" si="72"/>
        <v>0</v>
      </c>
      <c r="O47" s="63">
        <f t="shared" ref="O47:Q47" si="95">O36</f>
        <v>0</v>
      </c>
      <c r="P47" s="63">
        <f t="shared" si="95"/>
        <v>0</v>
      </c>
      <c r="Q47" s="64">
        <f t="shared" si="95"/>
        <v>0</v>
      </c>
      <c r="R47" s="63">
        <f t="shared" si="74"/>
        <v>0</v>
      </c>
      <c r="S47" s="65">
        <f t="shared" si="9"/>
        <v>0</v>
      </c>
    </row>
    <row r="48" spans="1:19" s="6" customFormat="1" ht="15.65" customHeight="1" x14ac:dyDescent="0.3">
      <c r="A48" s="309"/>
      <c r="B48" s="13" t="s">
        <v>45</v>
      </c>
      <c r="C48" s="63">
        <f t="shared" ref="C48:E48" si="96">C37+C43</f>
        <v>0</v>
      </c>
      <c r="D48" s="63">
        <f t="shared" si="96"/>
        <v>0</v>
      </c>
      <c r="E48" s="64">
        <f t="shared" si="96"/>
        <v>0</v>
      </c>
      <c r="F48" s="63">
        <f t="shared" si="68"/>
        <v>0</v>
      </c>
      <c r="G48" s="63">
        <f t="shared" ref="G48:I48" si="97">G37+G43</f>
        <v>0</v>
      </c>
      <c r="H48" s="63">
        <f t="shared" si="97"/>
        <v>0</v>
      </c>
      <c r="I48" s="64">
        <f t="shared" si="97"/>
        <v>0</v>
      </c>
      <c r="J48" s="63">
        <f t="shared" si="70"/>
        <v>0</v>
      </c>
      <c r="K48" s="63">
        <f t="shared" ref="K48:M48" si="98">K37+K43</f>
        <v>0</v>
      </c>
      <c r="L48" s="63">
        <f t="shared" si="98"/>
        <v>0</v>
      </c>
      <c r="M48" s="64">
        <f t="shared" si="98"/>
        <v>0</v>
      </c>
      <c r="N48" s="63">
        <f t="shared" si="72"/>
        <v>0</v>
      </c>
      <c r="O48" s="63">
        <f t="shared" ref="O48:Q48" si="99">O37+O43</f>
        <v>0</v>
      </c>
      <c r="P48" s="63">
        <f t="shared" si="99"/>
        <v>0</v>
      </c>
      <c r="Q48" s="64">
        <f t="shared" si="99"/>
        <v>0</v>
      </c>
      <c r="R48" s="63">
        <f t="shared" si="74"/>
        <v>0</v>
      </c>
      <c r="S48" s="65">
        <f t="shared" si="9"/>
        <v>0</v>
      </c>
    </row>
    <row r="49" spans="1:19" s="6" customFormat="1" ht="15.65" customHeight="1" x14ac:dyDescent="0.3">
      <c r="A49" s="309"/>
      <c r="B49" s="13" t="s">
        <v>63</v>
      </c>
      <c r="C49" s="63">
        <f t="shared" ref="C49:E49" si="100">C38</f>
        <v>0</v>
      </c>
      <c r="D49" s="63">
        <f t="shared" si="100"/>
        <v>0</v>
      </c>
      <c r="E49" s="64">
        <f t="shared" si="100"/>
        <v>0</v>
      </c>
      <c r="F49" s="63">
        <f t="shared" si="68"/>
        <v>0</v>
      </c>
      <c r="G49" s="63">
        <f t="shared" ref="G49:I49" si="101">G38</f>
        <v>0</v>
      </c>
      <c r="H49" s="63">
        <f t="shared" si="101"/>
        <v>0</v>
      </c>
      <c r="I49" s="64">
        <f t="shared" si="101"/>
        <v>0</v>
      </c>
      <c r="J49" s="63">
        <f t="shared" si="70"/>
        <v>0</v>
      </c>
      <c r="K49" s="63">
        <f t="shared" ref="K49:M49" si="102">K38</f>
        <v>0</v>
      </c>
      <c r="L49" s="63">
        <f t="shared" si="102"/>
        <v>0</v>
      </c>
      <c r="M49" s="64">
        <f t="shared" si="102"/>
        <v>0</v>
      </c>
      <c r="N49" s="63">
        <f t="shared" si="72"/>
        <v>0</v>
      </c>
      <c r="O49" s="63">
        <f t="shared" ref="O49:Q49" si="103">O38</f>
        <v>0</v>
      </c>
      <c r="P49" s="63">
        <f t="shared" si="103"/>
        <v>0</v>
      </c>
      <c r="Q49" s="64">
        <f t="shared" si="103"/>
        <v>0</v>
      </c>
      <c r="R49" s="63">
        <f t="shared" si="74"/>
        <v>0</v>
      </c>
      <c r="S49" s="65">
        <f t="shared" si="9"/>
        <v>0</v>
      </c>
    </row>
    <row r="50" spans="1:19" s="6" customFormat="1" ht="15.65" customHeight="1" x14ac:dyDescent="0.3">
      <c r="A50" s="309"/>
      <c r="B50" s="13" t="s">
        <v>64</v>
      </c>
      <c r="C50" s="63">
        <f t="shared" ref="C50:E50" si="104">C44</f>
        <v>0</v>
      </c>
      <c r="D50" s="63">
        <f t="shared" si="104"/>
        <v>0</v>
      </c>
      <c r="E50" s="64">
        <f t="shared" si="104"/>
        <v>0</v>
      </c>
      <c r="F50" s="63">
        <f t="shared" si="68"/>
        <v>0</v>
      </c>
      <c r="G50" s="63">
        <f t="shared" ref="G50:I50" si="105">G44</f>
        <v>0</v>
      </c>
      <c r="H50" s="63">
        <f t="shared" si="105"/>
        <v>0</v>
      </c>
      <c r="I50" s="64">
        <f t="shared" si="105"/>
        <v>0</v>
      </c>
      <c r="J50" s="63">
        <f t="shared" si="70"/>
        <v>0</v>
      </c>
      <c r="K50" s="63">
        <f t="shared" ref="K50:M50" si="106">K44</f>
        <v>0</v>
      </c>
      <c r="L50" s="63">
        <f t="shared" si="106"/>
        <v>0</v>
      </c>
      <c r="M50" s="64">
        <f t="shared" si="106"/>
        <v>0</v>
      </c>
      <c r="N50" s="63">
        <f t="shared" si="72"/>
        <v>0</v>
      </c>
      <c r="O50" s="63">
        <f t="shared" ref="O50:Q50" si="107">O44</f>
        <v>0</v>
      </c>
      <c r="P50" s="63">
        <f t="shared" si="107"/>
        <v>0</v>
      </c>
      <c r="Q50" s="64">
        <f t="shared" si="107"/>
        <v>0</v>
      </c>
      <c r="R50" s="63">
        <f t="shared" si="74"/>
        <v>0</v>
      </c>
      <c r="S50" s="65">
        <f t="shared" si="9"/>
        <v>0</v>
      </c>
    </row>
    <row r="51" spans="1:19" s="6" customFormat="1" ht="15.65" customHeight="1" x14ac:dyDescent="0.3">
      <c r="A51" s="309"/>
      <c r="B51" s="13" t="s">
        <v>65</v>
      </c>
      <c r="C51" s="63">
        <f t="shared" ref="C51:E51" si="108">C42</f>
        <v>0</v>
      </c>
      <c r="D51" s="63">
        <f t="shared" si="108"/>
        <v>0</v>
      </c>
      <c r="E51" s="64">
        <f t="shared" si="108"/>
        <v>0</v>
      </c>
      <c r="F51" s="63">
        <f t="shared" si="68"/>
        <v>0</v>
      </c>
      <c r="G51" s="63">
        <f t="shared" ref="G51:I51" si="109">G42</f>
        <v>0</v>
      </c>
      <c r="H51" s="63">
        <f t="shared" si="109"/>
        <v>0</v>
      </c>
      <c r="I51" s="64">
        <f t="shared" si="109"/>
        <v>0</v>
      </c>
      <c r="J51" s="63">
        <f t="shared" si="70"/>
        <v>0</v>
      </c>
      <c r="K51" s="63">
        <f t="shared" ref="K51:M51" si="110">K42</f>
        <v>0</v>
      </c>
      <c r="L51" s="63">
        <f t="shared" si="110"/>
        <v>0</v>
      </c>
      <c r="M51" s="64">
        <f t="shared" si="110"/>
        <v>0</v>
      </c>
      <c r="N51" s="63">
        <f t="shared" si="72"/>
        <v>0</v>
      </c>
      <c r="O51" s="63">
        <f t="shared" ref="O51:Q51" si="111">O42</f>
        <v>0</v>
      </c>
      <c r="P51" s="63">
        <f t="shared" si="111"/>
        <v>0</v>
      </c>
      <c r="Q51" s="64">
        <f t="shared" si="111"/>
        <v>0</v>
      </c>
      <c r="R51" s="63">
        <f t="shared" si="74"/>
        <v>0</v>
      </c>
      <c r="S51" s="65">
        <f t="shared" si="9"/>
        <v>0</v>
      </c>
    </row>
    <row r="52" spans="1:19" s="6" customFormat="1" ht="15.65" customHeight="1" x14ac:dyDescent="0.3">
      <c r="A52" s="309"/>
      <c r="B52" s="30" t="s">
        <v>149</v>
      </c>
      <c r="C52" s="31">
        <f t="shared" ref="C52:E52" si="112">C39+C45</f>
        <v>0</v>
      </c>
      <c r="D52" s="31">
        <f t="shared" si="112"/>
        <v>0</v>
      </c>
      <c r="E52" s="32">
        <f t="shared" si="112"/>
        <v>0</v>
      </c>
      <c r="F52" s="32">
        <f t="shared" si="68"/>
        <v>0</v>
      </c>
      <c r="G52" s="31">
        <f t="shared" ref="G52:I52" si="113">G39+G45</f>
        <v>0</v>
      </c>
      <c r="H52" s="31">
        <f t="shared" si="113"/>
        <v>0</v>
      </c>
      <c r="I52" s="32">
        <f t="shared" si="113"/>
        <v>0</v>
      </c>
      <c r="J52" s="32">
        <f t="shared" si="70"/>
        <v>0</v>
      </c>
      <c r="K52" s="31">
        <f t="shared" ref="K52:M52" si="114">K39+K45</f>
        <v>0</v>
      </c>
      <c r="L52" s="31">
        <f t="shared" si="114"/>
        <v>0</v>
      </c>
      <c r="M52" s="32">
        <f t="shared" si="114"/>
        <v>0</v>
      </c>
      <c r="N52" s="32">
        <f t="shared" si="72"/>
        <v>0</v>
      </c>
      <c r="O52" s="31">
        <f t="shared" ref="O52:Q52" si="115">O39+O45</f>
        <v>0</v>
      </c>
      <c r="P52" s="31">
        <f t="shared" si="115"/>
        <v>0</v>
      </c>
      <c r="Q52" s="32">
        <f t="shared" si="115"/>
        <v>0</v>
      </c>
      <c r="R52" s="32">
        <f t="shared" si="74"/>
        <v>0</v>
      </c>
      <c r="S52" s="33">
        <f t="shared" si="9"/>
        <v>0</v>
      </c>
    </row>
    <row r="53" spans="1:19" s="6" customFormat="1" ht="15.65" customHeight="1" x14ac:dyDescent="0.3">
      <c r="A53" s="309"/>
      <c r="B53" s="34" t="s">
        <v>66</v>
      </c>
      <c r="C53" s="35">
        <f t="shared" ref="C53:E53" si="116">IF(C$7=0,0,C33/C$7*1000)</f>
        <v>0</v>
      </c>
      <c r="D53" s="35">
        <f t="shared" si="116"/>
        <v>0</v>
      </c>
      <c r="E53" s="35">
        <f t="shared" si="116"/>
        <v>0</v>
      </c>
      <c r="F53" s="36">
        <f t="shared" ref="F53" si="117">IF(SUM(C$7:E$7)=0,0,F33/SUM(C$7:E$7)*1000)</f>
        <v>0</v>
      </c>
      <c r="G53" s="35">
        <f t="shared" ref="G53:I53" si="118">IF(G$7=0,0,G33/G$7*1000)</f>
        <v>0</v>
      </c>
      <c r="H53" s="35">
        <f t="shared" si="118"/>
        <v>0</v>
      </c>
      <c r="I53" s="35">
        <f t="shared" si="118"/>
        <v>0</v>
      </c>
      <c r="J53" s="36">
        <f t="shared" ref="J53" si="119">IF(SUM(G$7:I$7)=0,0,J33/SUM(G$7:I$7)*1000)</f>
        <v>0</v>
      </c>
      <c r="K53" s="35">
        <f t="shared" ref="K53:M53" si="120">IF(K$7=0,0,K33/K$7*1000)</f>
        <v>0</v>
      </c>
      <c r="L53" s="35">
        <f t="shared" si="120"/>
        <v>0</v>
      </c>
      <c r="M53" s="35">
        <f t="shared" si="120"/>
        <v>0</v>
      </c>
      <c r="N53" s="36">
        <f t="shared" ref="N53" si="121">IF(SUM(K$7:M$7)=0,0,N33/SUM(K$7:M$7)*1000)</f>
        <v>0</v>
      </c>
      <c r="O53" s="35">
        <f t="shared" ref="O53:Q53" si="122">IF(O$7=0,0,O33/O$7*1000)</f>
        <v>0</v>
      </c>
      <c r="P53" s="35">
        <f t="shared" si="122"/>
        <v>0</v>
      </c>
      <c r="Q53" s="35">
        <f t="shared" si="122"/>
        <v>0</v>
      </c>
      <c r="R53" s="36">
        <f t="shared" ref="R53" si="123">IF(SUM(O$7:Q$7)=0,0,R33/SUM(O$7:Q$7)*1000)</f>
        <v>0</v>
      </c>
      <c r="S53" s="36">
        <f t="shared" ref="S53" si="124">IF(SUMIF($C$4:$R$4,1,$C$7:$R$7)=0,0,S33/SUMIF($C$4:$R$4,1,$C$7:$R$7)*1000)</f>
        <v>0</v>
      </c>
    </row>
    <row r="54" spans="1:19" s="6" customFormat="1" ht="15.65" customHeight="1" x14ac:dyDescent="0.3">
      <c r="A54" s="309"/>
      <c r="B54" s="34" t="s">
        <v>67</v>
      </c>
      <c r="C54" s="37">
        <f t="shared" ref="C54:S54" si="125">IF(C33=0,0,C46/C33)</f>
        <v>0</v>
      </c>
      <c r="D54" s="37">
        <f t="shared" si="125"/>
        <v>0</v>
      </c>
      <c r="E54" s="37">
        <f t="shared" si="125"/>
        <v>0</v>
      </c>
      <c r="F54" s="37">
        <f t="shared" si="125"/>
        <v>0</v>
      </c>
      <c r="G54" s="37">
        <f t="shared" si="125"/>
        <v>0</v>
      </c>
      <c r="H54" s="37">
        <f t="shared" si="125"/>
        <v>0</v>
      </c>
      <c r="I54" s="37">
        <f t="shared" si="125"/>
        <v>0</v>
      </c>
      <c r="J54" s="37">
        <f t="shared" si="125"/>
        <v>0</v>
      </c>
      <c r="K54" s="37">
        <f t="shared" si="125"/>
        <v>0</v>
      </c>
      <c r="L54" s="37">
        <f t="shared" si="125"/>
        <v>0</v>
      </c>
      <c r="M54" s="37">
        <f t="shared" si="125"/>
        <v>0</v>
      </c>
      <c r="N54" s="37">
        <f t="shared" si="125"/>
        <v>0</v>
      </c>
      <c r="O54" s="37">
        <f t="shared" si="125"/>
        <v>0</v>
      </c>
      <c r="P54" s="37">
        <f t="shared" si="125"/>
        <v>0</v>
      </c>
      <c r="Q54" s="37">
        <f t="shared" si="125"/>
        <v>0</v>
      </c>
      <c r="R54" s="37">
        <f t="shared" si="125"/>
        <v>0</v>
      </c>
      <c r="S54" s="37">
        <f t="shared" si="125"/>
        <v>0</v>
      </c>
    </row>
    <row r="55" spans="1:19" s="6" customFormat="1" ht="15.65" customHeight="1" x14ac:dyDescent="0.3">
      <c r="A55" s="309"/>
      <c r="B55" s="34" t="s">
        <v>68</v>
      </c>
      <c r="C55" s="36">
        <f t="shared" ref="C55:E55" si="126">IF(C$7=0,0,C46/C$7*1000)</f>
        <v>0</v>
      </c>
      <c r="D55" s="36">
        <f t="shared" si="126"/>
        <v>0</v>
      </c>
      <c r="E55" s="36">
        <f t="shared" si="126"/>
        <v>0</v>
      </c>
      <c r="F55" s="36">
        <f t="shared" ref="F55" si="127">IF(SUM(C$7:E$7)=0,0,F46/SUM(C$7:E$7)*1000)</f>
        <v>0</v>
      </c>
      <c r="G55" s="36">
        <f t="shared" ref="G55:I55" si="128">IF(G$7=0,0,G46/G$7*1000)</f>
        <v>0</v>
      </c>
      <c r="H55" s="36">
        <f t="shared" si="128"/>
        <v>0</v>
      </c>
      <c r="I55" s="36">
        <f t="shared" si="128"/>
        <v>0</v>
      </c>
      <c r="J55" s="36">
        <f t="shared" ref="J55" si="129">IF(SUM(G$7:I$7)=0,0,J46/SUM(G$7:I$7)*1000)</f>
        <v>0</v>
      </c>
      <c r="K55" s="36">
        <f t="shared" ref="K55:M55" si="130">IF(K$7=0,0,K46/K$7*1000)</f>
        <v>0</v>
      </c>
      <c r="L55" s="36">
        <f t="shared" si="130"/>
        <v>0</v>
      </c>
      <c r="M55" s="36">
        <f t="shared" si="130"/>
        <v>0</v>
      </c>
      <c r="N55" s="36">
        <f t="shared" ref="N55" si="131">IF(SUM(K$7:M$7)=0,0,N46/SUM(K$7:M$7)*1000)</f>
        <v>0</v>
      </c>
      <c r="O55" s="36">
        <f t="shared" ref="O55:Q55" si="132">IF(O$7=0,0,O46/O$7*1000)</f>
        <v>0</v>
      </c>
      <c r="P55" s="36">
        <f t="shared" si="132"/>
        <v>0</v>
      </c>
      <c r="Q55" s="36">
        <f t="shared" si="132"/>
        <v>0</v>
      </c>
      <c r="R55" s="36">
        <f t="shared" ref="R55" si="133">IF(SUM(O$7:Q$7)=0,0,R46/SUM(O$7:Q$7)*1000)</f>
        <v>0</v>
      </c>
      <c r="S55" s="36">
        <f t="shared" ref="S55" si="134">IF(SUMIF($C$4:$R$4,1,$C$7:$R$7)=0,0,S46/SUMIF($C$4:$R$4,1,$C$7:$R$7)*1000)</f>
        <v>0</v>
      </c>
    </row>
    <row r="56" spans="1:19" s="6" customFormat="1" ht="15.65" customHeight="1" x14ac:dyDescent="0.3">
      <c r="A56" s="309"/>
      <c r="B56" s="34" t="s">
        <v>69</v>
      </c>
      <c r="C56" s="37">
        <f t="shared" ref="C56" si="135">IF(C33=0,0,SUM(C47:C51)/C33)</f>
        <v>0</v>
      </c>
      <c r="D56" s="37">
        <f t="shared" ref="D56:R56" si="136">IF(D33=0,0,SUM(D47:D51)/D33)</f>
        <v>0</v>
      </c>
      <c r="E56" s="37">
        <f t="shared" si="136"/>
        <v>0</v>
      </c>
      <c r="F56" s="37">
        <f t="shared" si="136"/>
        <v>0</v>
      </c>
      <c r="G56" s="37">
        <f t="shared" si="136"/>
        <v>0</v>
      </c>
      <c r="H56" s="37">
        <f t="shared" si="136"/>
        <v>0</v>
      </c>
      <c r="I56" s="37">
        <f t="shared" si="136"/>
        <v>0</v>
      </c>
      <c r="J56" s="37">
        <f t="shared" si="136"/>
        <v>0</v>
      </c>
      <c r="K56" s="37">
        <f t="shared" si="136"/>
        <v>0</v>
      </c>
      <c r="L56" s="37">
        <f t="shared" si="136"/>
        <v>0</v>
      </c>
      <c r="M56" s="37">
        <f t="shared" si="136"/>
        <v>0</v>
      </c>
      <c r="N56" s="37">
        <f t="shared" si="136"/>
        <v>0</v>
      </c>
      <c r="O56" s="37">
        <f t="shared" si="136"/>
        <v>0</v>
      </c>
      <c r="P56" s="37">
        <f t="shared" si="136"/>
        <v>0</v>
      </c>
      <c r="Q56" s="37">
        <f t="shared" si="136"/>
        <v>0</v>
      </c>
      <c r="R56" s="37">
        <f t="shared" si="136"/>
        <v>0</v>
      </c>
      <c r="S56" s="37">
        <f t="shared" si="64"/>
        <v>0</v>
      </c>
    </row>
    <row r="57" spans="1:19" s="6" customFormat="1" ht="15.65" customHeight="1" thickBot="1" x14ac:dyDescent="0.35">
      <c r="A57" s="310"/>
      <c r="B57" s="38" t="s">
        <v>70</v>
      </c>
      <c r="C57" s="39">
        <f t="shared" ref="C57" si="137">IF(C$7=0,0,SUM(C47:C51)/C$7*1000)</f>
        <v>0</v>
      </c>
      <c r="D57" s="39">
        <f t="shared" ref="D57:E57" si="138">IF(D$7=0,0,SUM(D47:D51)/D$7*1000)</f>
        <v>0</v>
      </c>
      <c r="E57" s="39">
        <f t="shared" si="138"/>
        <v>0</v>
      </c>
      <c r="F57" s="39">
        <f t="shared" ref="F57" si="139">IF(SUM(C$7:E$7)=0,0,SUM(F47:F51)/SUM(C$7:E$7)*1000)</f>
        <v>0</v>
      </c>
      <c r="G57" s="39">
        <f t="shared" ref="G57:I57" si="140">IF(G$7=0,0,SUM(G47:G51)/G$7*1000)</f>
        <v>0</v>
      </c>
      <c r="H57" s="39">
        <f t="shared" si="140"/>
        <v>0</v>
      </c>
      <c r="I57" s="39">
        <f t="shared" si="140"/>
        <v>0</v>
      </c>
      <c r="J57" s="39">
        <f t="shared" ref="J57" si="141">IF(SUM(G$7:I$7)=0,0,SUM(J47:J51)/SUM(G$7:I$7)*1000)</f>
        <v>0</v>
      </c>
      <c r="K57" s="39">
        <f t="shared" ref="K57:M57" si="142">IF(K$7=0,0,SUM(K47:K51)/K$7*1000)</f>
        <v>0</v>
      </c>
      <c r="L57" s="39">
        <f t="shared" si="142"/>
        <v>0</v>
      </c>
      <c r="M57" s="39">
        <f t="shared" si="142"/>
        <v>0</v>
      </c>
      <c r="N57" s="39">
        <f t="shared" ref="N57" si="143">IF(SUM(K$7:M$7)=0,0,SUM(N47:N51)/SUM(K$7:M$7)*1000)</f>
        <v>0</v>
      </c>
      <c r="O57" s="39">
        <f t="shared" ref="O57:Q57" si="144">IF(O$7=0,0,SUM(O47:O51)/O$7*1000)</f>
        <v>0</v>
      </c>
      <c r="P57" s="39">
        <f t="shared" si="144"/>
        <v>0</v>
      </c>
      <c r="Q57" s="39">
        <f t="shared" si="144"/>
        <v>0</v>
      </c>
      <c r="R57" s="39">
        <f t="shared" ref="R57" si="145">IF(SUM(O$7:Q$7)=0,0,SUM(R47:R51)/SUM(O$7:Q$7)*1000)</f>
        <v>0</v>
      </c>
      <c r="S57" s="39">
        <f t="shared" ref="S57" si="146">IF(SUMIF($C$4:$R$4,1,$C$7:$R$7)=0,0,SUM(S47:S51)/SUMIF($C$4:$R$4,1,$C$7:$R$7)*1000)</f>
        <v>0</v>
      </c>
    </row>
    <row r="58" spans="1:19" s="6" customFormat="1" ht="15.65" customHeight="1" x14ac:dyDescent="0.3">
      <c r="A58" s="311" t="s">
        <v>33</v>
      </c>
      <c r="B58" s="17" t="s">
        <v>54</v>
      </c>
      <c r="C58" s="54">
        <f t="shared" ref="C58:E58" si="147">C59+C65</f>
        <v>0</v>
      </c>
      <c r="D58" s="54">
        <f t="shared" si="147"/>
        <v>0</v>
      </c>
      <c r="E58" s="54">
        <f t="shared" si="147"/>
        <v>0</v>
      </c>
      <c r="F58" s="54">
        <f t="shared" ref="F58:F77" si="148">SUM(C58:E58)</f>
        <v>0</v>
      </c>
      <c r="G58" s="54">
        <f t="shared" ref="G58:I58" si="149">G59+G65</f>
        <v>0</v>
      </c>
      <c r="H58" s="54">
        <f t="shared" si="149"/>
        <v>0</v>
      </c>
      <c r="I58" s="54">
        <f t="shared" si="149"/>
        <v>0</v>
      </c>
      <c r="J58" s="54">
        <f t="shared" ref="J58:J77" si="150">SUM(G58:I58)</f>
        <v>0</v>
      </c>
      <c r="K58" s="54">
        <f t="shared" ref="K58:M58" si="151">K59+K65</f>
        <v>0</v>
      </c>
      <c r="L58" s="54">
        <f t="shared" si="151"/>
        <v>0</v>
      </c>
      <c r="M58" s="54">
        <f t="shared" si="151"/>
        <v>0</v>
      </c>
      <c r="N58" s="54">
        <f t="shared" ref="N58:N77" si="152">SUM(K58:M58)</f>
        <v>0</v>
      </c>
      <c r="O58" s="54">
        <f t="shared" ref="O58:Q58" si="153">O59+O65</f>
        <v>0</v>
      </c>
      <c r="P58" s="54">
        <f t="shared" si="153"/>
        <v>0</v>
      </c>
      <c r="Q58" s="54">
        <f t="shared" si="153"/>
        <v>0</v>
      </c>
      <c r="R58" s="54">
        <f t="shared" ref="R58:R77" si="154">SUM(O58:Q58)</f>
        <v>0</v>
      </c>
      <c r="S58" s="56">
        <f t="shared" ref="S58" si="155">SUMIF($C$4:$R$4,1,$C58:$R58)</f>
        <v>0</v>
      </c>
    </row>
    <row r="59" spans="1:19" s="6" customFormat="1" ht="15.65" customHeight="1" x14ac:dyDescent="0.3">
      <c r="A59" s="309"/>
      <c r="B59" s="19" t="s">
        <v>55</v>
      </c>
      <c r="C59" s="55">
        <f t="shared" ref="C59:E59" si="156">SUM(C60:C64)</f>
        <v>0</v>
      </c>
      <c r="D59" s="55">
        <f t="shared" si="156"/>
        <v>0</v>
      </c>
      <c r="E59" s="55">
        <f t="shared" si="156"/>
        <v>0</v>
      </c>
      <c r="F59" s="53">
        <f t="shared" si="148"/>
        <v>0</v>
      </c>
      <c r="G59" s="55">
        <f t="shared" ref="G59:I59" si="157">SUM(G60:G64)</f>
        <v>0</v>
      </c>
      <c r="H59" s="55">
        <f t="shared" si="157"/>
        <v>0</v>
      </c>
      <c r="I59" s="55">
        <f t="shared" si="157"/>
        <v>0</v>
      </c>
      <c r="J59" s="53">
        <f t="shared" si="150"/>
        <v>0</v>
      </c>
      <c r="K59" s="55">
        <f t="shared" ref="K59:M59" si="158">SUM(K60:K64)</f>
        <v>0</v>
      </c>
      <c r="L59" s="55">
        <f t="shared" si="158"/>
        <v>0</v>
      </c>
      <c r="M59" s="55">
        <f t="shared" si="158"/>
        <v>0</v>
      </c>
      <c r="N59" s="53">
        <f t="shared" si="152"/>
        <v>0</v>
      </c>
      <c r="O59" s="55">
        <f t="shared" ref="O59:Q59" si="159">SUM(O60:O64)</f>
        <v>0</v>
      </c>
      <c r="P59" s="55">
        <f t="shared" si="159"/>
        <v>0</v>
      </c>
      <c r="Q59" s="55">
        <f t="shared" si="159"/>
        <v>0</v>
      </c>
      <c r="R59" s="53">
        <f t="shared" si="154"/>
        <v>0</v>
      </c>
      <c r="S59" s="57">
        <f t="shared" si="9"/>
        <v>0</v>
      </c>
    </row>
    <row r="60" spans="1:19" s="6" customFormat="1" ht="15.65" customHeight="1" x14ac:dyDescent="0.3">
      <c r="A60" s="309"/>
      <c r="B60" s="21" t="s">
        <v>56</v>
      </c>
      <c r="C60" s="49"/>
      <c r="D60" s="49"/>
      <c r="E60" s="49"/>
      <c r="F60" s="52">
        <f t="shared" si="148"/>
        <v>0</v>
      </c>
      <c r="G60" s="49"/>
      <c r="H60" s="49"/>
      <c r="I60" s="49"/>
      <c r="J60" s="52">
        <f t="shared" si="150"/>
        <v>0</v>
      </c>
      <c r="K60" s="49"/>
      <c r="L60" s="49"/>
      <c r="M60" s="49"/>
      <c r="N60" s="52">
        <f t="shared" si="152"/>
        <v>0</v>
      </c>
      <c r="O60" s="49"/>
      <c r="P60" s="49"/>
      <c r="Q60" s="49"/>
      <c r="R60" s="52">
        <f t="shared" si="154"/>
        <v>0</v>
      </c>
      <c r="S60" s="58">
        <f t="shared" si="9"/>
        <v>0</v>
      </c>
    </row>
    <row r="61" spans="1:19" s="6" customFormat="1" ht="15.65" customHeight="1" x14ac:dyDescent="0.3">
      <c r="A61" s="309"/>
      <c r="B61" s="22" t="s">
        <v>57</v>
      </c>
      <c r="C61" s="50"/>
      <c r="D61" s="50"/>
      <c r="E61" s="50"/>
      <c r="F61" s="53">
        <f t="shared" si="148"/>
        <v>0</v>
      </c>
      <c r="G61" s="50"/>
      <c r="H61" s="50"/>
      <c r="I61" s="50"/>
      <c r="J61" s="53">
        <f t="shared" si="150"/>
        <v>0</v>
      </c>
      <c r="K61" s="50"/>
      <c r="L61" s="50"/>
      <c r="M61" s="50"/>
      <c r="N61" s="53">
        <f t="shared" si="152"/>
        <v>0</v>
      </c>
      <c r="O61" s="50"/>
      <c r="P61" s="50"/>
      <c r="Q61" s="50"/>
      <c r="R61" s="53">
        <f t="shared" si="154"/>
        <v>0</v>
      </c>
      <c r="S61" s="59">
        <f t="shared" si="9"/>
        <v>0</v>
      </c>
    </row>
    <row r="62" spans="1:19" s="6" customFormat="1" ht="15.65" customHeight="1" x14ac:dyDescent="0.3">
      <c r="A62" s="309"/>
      <c r="B62" s="22" t="s">
        <v>58</v>
      </c>
      <c r="C62" s="50"/>
      <c r="D62" s="50"/>
      <c r="E62" s="50"/>
      <c r="F62" s="53">
        <f t="shared" si="148"/>
        <v>0</v>
      </c>
      <c r="G62" s="50"/>
      <c r="H62" s="50"/>
      <c r="I62" s="50"/>
      <c r="J62" s="53">
        <f t="shared" si="150"/>
        <v>0</v>
      </c>
      <c r="K62" s="50"/>
      <c r="L62" s="50"/>
      <c r="M62" s="50"/>
      <c r="N62" s="53">
        <f t="shared" si="152"/>
        <v>0</v>
      </c>
      <c r="O62" s="50"/>
      <c r="P62" s="50"/>
      <c r="Q62" s="50"/>
      <c r="R62" s="53">
        <f t="shared" si="154"/>
        <v>0</v>
      </c>
      <c r="S62" s="59">
        <f t="shared" si="9"/>
        <v>0</v>
      </c>
    </row>
    <row r="63" spans="1:19" s="6" customFormat="1" ht="15.65" customHeight="1" x14ac:dyDescent="0.3">
      <c r="A63" s="309"/>
      <c r="B63" s="22" t="s">
        <v>59</v>
      </c>
      <c r="C63" s="50"/>
      <c r="D63" s="50"/>
      <c r="E63" s="50"/>
      <c r="F63" s="53">
        <f t="shared" si="148"/>
        <v>0</v>
      </c>
      <c r="G63" s="50"/>
      <c r="H63" s="50"/>
      <c r="I63" s="50"/>
      <c r="J63" s="53">
        <f t="shared" si="150"/>
        <v>0</v>
      </c>
      <c r="K63" s="50"/>
      <c r="L63" s="50"/>
      <c r="M63" s="50"/>
      <c r="N63" s="53">
        <f t="shared" si="152"/>
        <v>0</v>
      </c>
      <c r="O63" s="50"/>
      <c r="P63" s="50"/>
      <c r="Q63" s="50"/>
      <c r="R63" s="53">
        <f t="shared" si="154"/>
        <v>0</v>
      </c>
      <c r="S63" s="59">
        <f t="shared" si="9"/>
        <v>0</v>
      </c>
    </row>
    <row r="64" spans="1:19" s="6" customFormat="1" ht="15.65" customHeight="1" x14ac:dyDescent="0.3">
      <c r="A64" s="309"/>
      <c r="B64" s="23" t="s">
        <v>148</v>
      </c>
      <c r="C64" s="51"/>
      <c r="D64" s="51"/>
      <c r="E64" s="51"/>
      <c r="F64" s="54">
        <f t="shared" si="148"/>
        <v>0</v>
      </c>
      <c r="G64" s="51"/>
      <c r="H64" s="51"/>
      <c r="I64" s="51"/>
      <c r="J64" s="54">
        <f t="shared" si="150"/>
        <v>0</v>
      </c>
      <c r="K64" s="51"/>
      <c r="L64" s="51"/>
      <c r="M64" s="51"/>
      <c r="N64" s="54">
        <f t="shared" si="152"/>
        <v>0</v>
      </c>
      <c r="O64" s="51"/>
      <c r="P64" s="51"/>
      <c r="Q64" s="51"/>
      <c r="R64" s="54">
        <f t="shared" si="154"/>
        <v>0</v>
      </c>
      <c r="S64" s="83">
        <f t="shared" si="9"/>
        <v>0</v>
      </c>
    </row>
    <row r="65" spans="1:19" s="6" customFormat="1" ht="15.65" customHeight="1" x14ac:dyDescent="0.3">
      <c r="A65" s="309"/>
      <c r="B65" s="19" t="s">
        <v>60</v>
      </c>
      <c r="C65" s="55">
        <f t="shared" ref="C65" si="160">SUM(C66:C70)</f>
        <v>0</v>
      </c>
      <c r="D65" s="55">
        <f t="shared" ref="D65:E65" si="161">SUM(D66:D70)</f>
        <v>0</v>
      </c>
      <c r="E65" s="55">
        <f t="shared" si="161"/>
        <v>0</v>
      </c>
      <c r="F65" s="53">
        <f t="shared" si="148"/>
        <v>0</v>
      </c>
      <c r="G65" s="55">
        <f t="shared" ref="G65" si="162">SUM(G66:G70)</f>
        <v>0</v>
      </c>
      <c r="H65" s="55">
        <f t="shared" ref="H65:I65" si="163">SUM(H66:H70)</f>
        <v>0</v>
      </c>
      <c r="I65" s="55">
        <f t="shared" si="163"/>
        <v>0</v>
      </c>
      <c r="J65" s="53">
        <f t="shared" si="150"/>
        <v>0</v>
      </c>
      <c r="K65" s="55">
        <f t="shared" ref="K65" si="164">SUM(K66:K70)</f>
        <v>0</v>
      </c>
      <c r="L65" s="55">
        <f t="shared" ref="L65:M65" si="165">SUM(L66:L70)</f>
        <v>0</v>
      </c>
      <c r="M65" s="55">
        <f t="shared" si="165"/>
        <v>0</v>
      </c>
      <c r="N65" s="53">
        <f t="shared" si="152"/>
        <v>0</v>
      </c>
      <c r="O65" s="55">
        <f t="shared" ref="O65" si="166">SUM(O66:O70)</f>
        <v>0</v>
      </c>
      <c r="P65" s="55">
        <f t="shared" ref="P65:Q65" si="167">SUM(P66:P70)</f>
        <v>0</v>
      </c>
      <c r="Q65" s="55">
        <f t="shared" si="167"/>
        <v>0</v>
      </c>
      <c r="R65" s="53">
        <f t="shared" si="154"/>
        <v>0</v>
      </c>
      <c r="S65" s="57">
        <f t="shared" si="9"/>
        <v>0</v>
      </c>
    </row>
    <row r="66" spans="1:19" s="6" customFormat="1" ht="15.65" customHeight="1" x14ac:dyDescent="0.3">
      <c r="A66" s="309"/>
      <c r="B66" s="24" t="s">
        <v>56</v>
      </c>
      <c r="C66" s="49"/>
      <c r="D66" s="49"/>
      <c r="E66" s="49"/>
      <c r="F66" s="52">
        <f t="shared" si="148"/>
        <v>0</v>
      </c>
      <c r="G66" s="49"/>
      <c r="H66" s="49"/>
      <c r="I66" s="49"/>
      <c r="J66" s="52">
        <f t="shared" si="150"/>
        <v>0</v>
      </c>
      <c r="K66" s="49"/>
      <c r="L66" s="49"/>
      <c r="M66" s="49"/>
      <c r="N66" s="52">
        <f t="shared" si="152"/>
        <v>0</v>
      </c>
      <c r="O66" s="49"/>
      <c r="P66" s="49"/>
      <c r="Q66" s="49"/>
      <c r="R66" s="52">
        <f t="shared" si="154"/>
        <v>0</v>
      </c>
      <c r="S66" s="58">
        <f t="shared" si="9"/>
        <v>0</v>
      </c>
    </row>
    <row r="67" spans="1:19" s="6" customFormat="1" ht="15.65" customHeight="1" x14ac:dyDescent="0.3">
      <c r="A67" s="309"/>
      <c r="B67" s="25" t="s">
        <v>61</v>
      </c>
      <c r="C67" s="50"/>
      <c r="D67" s="50"/>
      <c r="E67" s="50"/>
      <c r="F67" s="53">
        <f t="shared" si="148"/>
        <v>0</v>
      </c>
      <c r="G67" s="50"/>
      <c r="H67" s="50"/>
      <c r="I67" s="50"/>
      <c r="J67" s="53">
        <f t="shared" si="150"/>
        <v>0</v>
      </c>
      <c r="K67" s="50"/>
      <c r="L67" s="50"/>
      <c r="M67" s="50"/>
      <c r="N67" s="53">
        <f t="shared" si="152"/>
        <v>0</v>
      </c>
      <c r="O67" s="50"/>
      <c r="P67" s="50"/>
      <c r="Q67" s="50"/>
      <c r="R67" s="53">
        <f t="shared" si="154"/>
        <v>0</v>
      </c>
      <c r="S67" s="59">
        <f t="shared" si="9"/>
        <v>0</v>
      </c>
    </row>
    <row r="68" spans="1:19" s="6" customFormat="1" ht="15.65" customHeight="1" x14ac:dyDescent="0.3">
      <c r="A68" s="309"/>
      <c r="B68" s="25" t="s">
        <v>58</v>
      </c>
      <c r="C68" s="50"/>
      <c r="D68" s="50"/>
      <c r="E68" s="50"/>
      <c r="F68" s="53">
        <f t="shared" si="148"/>
        <v>0</v>
      </c>
      <c r="G68" s="50"/>
      <c r="H68" s="50"/>
      <c r="I68" s="50"/>
      <c r="J68" s="53">
        <f t="shared" si="150"/>
        <v>0</v>
      </c>
      <c r="K68" s="50"/>
      <c r="L68" s="50"/>
      <c r="M68" s="50"/>
      <c r="N68" s="53">
        <f t="shared" si="152"/>
        <v>0</v>
      </c>
      <c r="O68" s="50"/>
      <c r="P68" s="50"/>
      <c r="Q68" s="50"/>
      <c r="R68" s="53">
        <f t="shared" si="154"/>
        <v>0</v>
      </c>
      <c r="S68" s="59">
        <f t="shared" si="9"/>
        <v>0</v>
      </c>
    </row>
    <row r="69" spans="1:19" s="6" customFormat="1" ht="15.65" customHeight="1" x14ac:dyDescent="0.3">
      <c r="A69" s="309"/>
      <c r="B69" s="25" t="s">
        <v>62</v>
      </c>
      <c r="C69" s="50"/>
      <c r="D69" s="50"/>
      <c r="E69" s="50"/>
      <c r="F69" s="53">
        <f t="shared" si="148"/>
        <v>0</v>
      </c>
      <c r="G69" s="50"/>
      <c r="H69" s="50"/>
      <c r="I69" s="50"/>
      <c r="J69" s="53">
        <f t="shared" si="150"/>
        <v>0</v>
      </c>
      <c r="K69" s="50"/>
      <c r="L69" s="50"/>
      <c r="M69" s="50"/>
      <c r="N69" s="53">
        <f t="shared" si="152"/>
        <v>0</v>
      </c>
      <c r="O69" s="50"/>
      <c r="P69" s="50"/>
      <c r="Q69" s="50"/>
      <c r="R69" s="53">
        <f t="shared" si="154"/>
        <v>0</v>
      </c>
      <c r="S69" s="59">
        <f t="shared" si="9"/>
        <v>0</v>
      </c>
    </row>
    <row r="70" spans="1:19" s="6" customFormat="1" ht="15.65" customHeight="1" x14ac:dyDescent="0.3">
      <c r="A70" s="309"/>
      <c r="B70" s="23" t="s">
        <v>148</v>
      </c>
      <c r="C70" s="51"/>
      <c r="D70" s="51"/>
      <c r="E70" s="51"/>
      <c r="F70" s="54">
        <f t="shared" si="148"/>
        <v>0</v>
      </c>
      <c r="G70" s="51"/>
      <c r="H70" s="51"/>
      <c r="I70" s="51"/>
      <c r="J70" s="54">
        <f t="shared" si="150"/>
        <v>0</v>
      </c>
      <c r="K70" s="51"/>
      <c r="L70" s="51"/>
      <c r="M70" s="51"/>
      <c r="N70" s="54">
        <f t="shared" si="152"/>
        <v>0</v>
      </c>
      <c r="O70" s="51"/>
      <c r="P70" s="51"/>
      <c r="Q70" s="51"/>
      <c r="R70" s="54">
        <f t="shared" si="154"/>
        <v>0</v>
      </c>
      <c r="S70" s="83">
        <f t="shared" si="9"/>
        <v>0</v>
      </c>
    </row>
    <row r="71" spans="1:19" s="6" customFormat="1" ht="15.65" customHeight="1" x14ac:dyDescent="0.3">
      <c r="A71" s="309"/>
      <c r="B71" s="13" t="s">
        <v>43</v>
      </c>
      <c r="C71" s="60">
        <f t="shared" ref="C71:E71" si="168">C60+C66</f>
        <v>0</v>
      </c>
      <c r="D71" s="60">
        <f t="shared" si="168"/>
        <v>0</v>
      </c>
      <c r="E71" s="61">
        <f t="shared" si="168"/>
        <v>0</v>
      </c>
      <c r="F71" s="60">
        <f t="shared" si="148"/>
        <v>0</v>
      </c>
      <c r="G71" s="60">
        <f t="shared" ref="G71:I71" si="169">G60+G66</f>
        <v>0</v>
      </c>
      <c r="H71" s="60">
        <f t="shared" si="169"/>
        <v>0</v>
      </c>
      <c r="I71" s="61">
        <f t="shared" si="169"/>
        <v>0</v>
      </c>
      <c r="J71" s="60">
        <f t="shared" si="150"/>
        <v>0</v>
      </c>
      <c r="K71" s="60">
        <f t="shared" ref="K71:M71" si="170">K60+K66</f>
        <v>0</v>
      </c>
      <c r="L71" s="60">
        <f t="shared" si="170"/>
        <v>0</v>
      </c>
      <c r="M71" s="61">
        <f t="shared" si="170"/>
        <v>0</v>
      </c>
      <c r="N71" s="60">
        <f t="shared" si="152"/>
        <v>0</v>
      </c>
      <c r="O71" s="60">
        <f t="shared" ref="O71:Q71" si="171">O60+O66</f>
        <v>0</v>
      </c>
      <c r="P71" s="60">
        <f t="shared" si="171"/>
        <v>0</v>
      </c>
      <c r="Q71" s="61">
        <f t="shared" si="171"/>
        <v>0</v>
      </c>
      <c r="R71" s="60">
        <f t="shared" si="154"/>
        <v>0</v>
      </c>
      <c r="S71" s="62">
        <f t="shared" si="9"/>
        <v>0</v>
      </c>
    </row>
    <row r="72" spans="1:19" s="6" customFormat="1" ht="15.65" customHeight="1" x14ac:dyDescent="0.3">
      <c r="A72" s="309"/>
      <c r="B72" s="13" t="s">
        <v>44</v>
      </c>
      <c r="C72" s="63">
        <f t="shared" ref="C72:E72" si="172">C61</f>
        <v>0</v>
      </c>
      <c r="D72" s="63">
        <f t="shared" si="172"/>
        <v>0</v>
      </c>
      <c r="E72" s="64">
        <f t="shared" si="172"/>
        <v>0</v>
      </c>
      <c r="F72" s="63">
        <f t="shared" si="148"/>
        <v>0</v>
      </c>
      <c r="G72" s="63">
        <f t="shared" ref="G72:I72" si="173">G61</f>
        <v>0</v>
      </c>
      <c r="H72" s="63">
        <f t="shared" si="173"/>
        <v>0</v>
      </c>
      <c r="I72" s="64">
        <f t="shared" si="173"/>
        <v>0</v>
      </c>
      <c r="J72" s="63">
        <f t="shared" si="150"/>
        <v>0</v>
      </c>
      <c r="K72" s="63">
        <f t="shared" ref="K72:M72" si="174">K61</f>
        <v>0</v>
      </c>
      <c r="L72" s="63">
        <f t="shared" si="174"/>
        <v>0</v>
      </c>
      <c r="M72" s="64">
        <f t="shared" si="174"/>
        <v>0</v>
      </c>
      <c r="N72" s="63">
        <f t="shared" si="152"/>
        <v>0</v>
      </c>
      <c r="O72" s="63">
        <f t="shared" ref="O72:Q72" si="175">O61</f>
        <v>0</v>
      </c>
      <c r="P72" s="63">
        <f t="shared" si="175"/>
        <v>0</v>
      </c>
      <c r="Q72" s="64">
        <f t="shared" si="175"/>
        <v>0</v>
      </c>
      <c r="R72" s="63">
        <f t="shared" si="154"/>
        <v>0</v>
      </c>
      <c r="S72" s="65">
        <f t="shared" ref="S72:S135" si="176">SUMIF($C$4:$R$4,1,$C72:$R72)</f>
        <v>0</v>
      </c>
    </row>
    <row r="73" spans="1:19" s="6" customFormat="1" ht="15.65" customHeight="1" x14ac:dyDescent="0.3">
      <c r="A73" s="309"/>
      <c r="B73" s="13" t="s">
        <v>45</v>
      </c>
      <c r="C73" s="63">
        <f t="shared" ref="C73:E73" si="177">C62+C68</f>
        <v>0</v>
      </c>
      <c r="D73" s="63">
        <f t="shared" si="177"/>
        <v>0</v>
      </c>
      <c r="E73" s="64">
        <f t="shared" si="177"/>
        <v>0</v>
      </c>
      <c r="F73" s="63">
        <f t="shared" si="148"/>
        <v>0</v>
      </c>
      <c r="G73" s="63">
        <f t="shared" ref="G73:I73" si="178">G62+G68</f>
        <v>0</v>
      </c>
      <c r="H73" s="63">
        <f t="shared" si="178"/>
        <v>0</v>
      </c>
      <c r="I73" s="64">
        <f t="shared" si="178"/>
        <v>0</v>
      </c>
      <c r="J73" s="63">
        <f t="shared" si="150"/>
        <v>0</v>
      </c>
      <c r="K73" s="63">
        <f t="shared" ref="K73:M73" si="179">K62+K68</f>
        <v>0</v>
      </c>
      <c r="L73" s="63">
        <f t="shared" si="179"/>
        <v>0</v>
      </c>
      <c r="M73" s="64">
        <f t="shared" si="179"/>
        <v>0</v>
      </c>
      <c r="N73" s="63">
        <f t="shared" si="152"/>
        <v>0</v>
      </c>
      <c r="O73" s="63">
        <f t="shared" ref="O73:Q73" si="180">O62+O68</f>
        <v>0</v>
      </c>
      <c r="P73" s="63">
        <f t="shared" si="180"/>
        <v>0</v>
      </c>
      <c r="Q73" s="64">
        <f t="shared" si="180"/>
        <v>0</v>
      </c>
      <c r="R73" s="63">
        <f t="shared" si="154"/>
        <v>0</v>
      </c>
      <c r="S73" s="65">
        <f t="shared" si="176"/>
        <v>0</v>
      </c>
    </row>
    <row r="74" spans="1:19" s="6" customFormat="1" ht="15.65" customHeight="1" x14ac:dyDescent="0.3">
      <c r="A74" s="309"/>
      <c r="B74" s="13" t="s">
        <v>63</v>
      </c>
      <c r="C74" s="63">
        <f t="shared" ref="C74:E74" si="181">C63</f>
        <v>0</v>
      </c>
      <c r="D74" s="63">
        <f t="shared" si="181"/>
        <v>0</v>
      </c>
      <c r="E74" s="64">
        <f t="shared" si="181"/>
        <v>0</v>
      </c>
      <c r="F74" s="63">
        <f t="shared" si="148"/>
        <v>0</v>
      </c>
      <c r="G74" s="63">
        <f t="shared" ref="G74:I74" si="182">G63</f>
        <v>0</v>
      </c>
      <c r="H74" s="63">
        <f t="shared" si="182"/>
        <v>0</v>
      </c>
      <c r="I74" s="64">
        <f t="shared" si="182"/>
        <v>0</v>
      </c>
      <c r="J74" s="63">
        <f t="shared" si="150"/>
        <v>0</v>
      </c>
      <c r="K74" s="63">
        <f t="shared" ref="K74:M74" si="183">K63</f>
        <v>0</v>
      </c>
      <c r="L74" s="63">
        <f t="shared" si="183"/>
        <v>0</v>
      </c>
      <c r="M74" s="64">
        <f t="shared" si="183"/>
        <v>0</v>
      </c>
      <c r="N74" s="63">
        <f t="shared" si="152"/>
        <v>0</v>
      </c>
      <c r="O74" s="63">
        <f t="shared" ref="O74:Q74" si="184">O63</f>
        <v>0</v>
      </c>
      <c r="P74" s="63">
        <f t="shared" si="184"/>
        <v>0</v>
      </c>
      <c r="Q74" s="64">
        <f t="shared" si="184"/>
        <v>0</v>
      </c>
      <c r="R74" s="63">
        <f t="shared" si="154"/>
        <v>0</v>
      </c>
      <c r="S74" s="65">
        <f t="shared" si="176"/>
        <v>0</v>
      </c>
    </row>
    <row r="75" spans="1:19" s="6" customFormat="1" ht="15.65" customHeight="1" x14ac:dyDescent="0.3">
      <c r="A75" s="309"/>
      <c r="B75" s="13" t="s">
        <v>64</v>
      </c>
      <c r="C75" s="63">
        <f t="shared" ref="C75:E75" si="185">C69</f>
        <v>0</v>
      </c>
      <c r="D75" s="63">
        <f t="shared" si="185"/>
        <v>0</v>
      </c>
      <c r="E75" s="64">
        <f t="shared" si="185"/>
        <v>0</v>
      </c>
      <c r="F75" s="63">
        <f t="shared" si="148"/>
        <v>0</v>
      </c>
      <c r="G75" s="63">
        <f t="shared" ref="G75:I75" si="186">G69</f>
        <v>0</v>
      </c>
      <c r="H75" s="63">
        <f t="shared" si="186"/>
        <v>0</v>
      </c>
      <c r="I75" s="64">
        <f t="shared" si="186"/>
        <v>0</v>
      </c>
      <c r="J75" s="63">
        <f t="shared" si="150"/>
        <v>0</v>
      </c>
      <c r="K75" s="63">
        <f t="shared" ref="K75:M75" si="187">K69</f>
        <v>0</v>
      </c>
      <c r="L75" s="63">
        <f t="shared" si="187"/>
        <v>0</v>
      </c>
      <c r="M75" s="64">
        <f t="shared" si="187"/>
        <v>0</v>
      </c>
      <c r="N75" s="63">
        <f t="shared" si="152"/>
        <v>0</v>
      </c>
      <c r="O75" s="63">
        <f t="shared" ref="O75:Q75" si="188">O69</f>
        <v>0</v>
      </c>
      <c r="P75" s="63">
        <f t="shared" si="188"/>
        <v>0</v>
      </c>
      <c r="Q75" s="64">
        <f t="shared" si="188"/>
        <v>0</v>
      </c>
      <c r="R75" s="63">
        <f t="shared" si="154"/>
        <v>0</v>
      </c>
      <c r="S75" s="65">
        <f t="shared" si="176"/>
        <v>0</v>
      </c>
    </row>
    <row r="76" spans="1:19" s="6" customFormat="1" ht="15.65" customHeight="1" x14ac:dyDescent="0.3">
      <c r="A76" s="309"/>
      <c r="B76" s="13" t="s">
        <v>65</v>
      </c>
      <c r="C76" s="63">
        <f t="shared" ref="C76:E76" si="189">C67</f>
        <v>0</v>
      </c>
      <c r="D76" s="63">
        <f t="shared" si="189"/>
        <v>0</v>
      </c>
      <c r="E76" s="64">
        <f t="shared" si="189"/>
        <v>0</v>
      </c>
      <c r="F76" s="63">
        <f t="shared" si="148"/>
        <v>0</v>
      </c>
      <c r="G76" s="63">
        <f t="shared" ref="G76:I76" si="190">G67</f>
        <v>0</v>
      </c>
      <c r="H76" s="63">
        <f t="shared" si="190"/>
        <v>0</v>
      </c>
      <c r="I76" s="64">
        <f t="shared" si="190"/>
        <v>0</v>
      </c>
      <c r="J76" s="63">
        <f t="shared" si="150"/>
        <v>0</v>
      </c>
      <c r="K76" s="63">
        <f t="shared" ref="K76:M76" si="191">K67</f>
        <v>0</v>
      </c>
      <c r="L76" s="63">
        <f t="shared" si="191"/>
        <v>0</v>
      </c>
      <c r="M76" s="64">
        <f t="shared" si="191"/>
        <v>0</v>
      </c>
      <c r="N76" s="63">
        <f t="shared" si="152"/>
        <v>0</v>
      </c>
      <c r="O76" s="63">
        <f t="shared" ref="O76:Q76" si="192">O67</f>
        <v>0</v>
      </c>
      <c r="P76" s="63">
        <f t="shared" si="192"/>
        <v>0</v>
      </c>
      <c r="Q76" s="64">
        <f t="shared" si="192"/>
        <v>0</v>
      </c>
      <c r="R76" s="63">
        <f t="shared" si="154"/>
        <v>0</v>
      </c>
      <c r="S76" s="65">
        <f t="shared" si="176"/>
        <v>0</v>
      </c>
    </row>
    <row r="77" spans="1:19" s="6" customFormat="1" ht="15.65" customHeight="1" x14ac:dyDescent="0.3">
      <c r="A77" s="309"/>
      <c r="B77" s="30" t="s">
        <v>149</v>
      </c>
      <c r="C77" s="31">
        <f t="shared" ref="C77:E77" si="193">C64+C70</f>
        <v>0</v>
      </c>
      <c r="D77" s="31">
        <f t="shared" si="193"/>
        <v>0</v>
      </c>
      <c r="E77" s="32">
        <f t="shared" si="193"/>
        <v>0</v>
      </c>
      <c r="F77" s="32">
        <f t="shared" si="148"/>
        <v>0</v>
      </c>
      <c r="G77" s="31">
        <f t="shared" ref="G77:I77" si="194">G64+G70</f>
        <v>0</v>
      </c>
      <c r="H77" s="31">
        <f t="shared" si="194"/>
        <v>0</v>
      </c>
      <c r="I77" s="32">
        <f t="shared" si="194"/>
        <v>0</v>
      </c>
      <c r="J77" s="32">
        <f t="shared" si="150"/>
        <v>0</v>
      </c>
      <c r="K77" s="31">
        <f t="shared" ref="K77:M77" si="195">K64+K70</f>
        <v>0</v>
      </c>
      <c r="L77" s="31">
        <f t="shared" si="195"/>
        <v>0</v>
      </c>
      <c r="M77" s="32">
        <f t="shared" si="195"/>
        <v>0</v>
      </c>
      <c r="N77" s="32">
        <f t="shared" si="152"/>
        <v>0</v>
      </c>
      <c r="O77" s="31">
        <f t="shared" ref="O77:Q77" si="196">O64+O70</f>
        <v>0</v>
      </c>
      <c r="P77" s="31">
        <f t="shared" si="196"/>
        <v>0</v>
      </c>
      <c r="Q77" s="32">
        <f t="shared" si="196"/>
        <v>0</v>
      </c>
      <c r="R77" s="32">
        <f t="shared" si="154"/>
        <v>0</v>
      </c>
      <c r="S77" s="33">
        <f t="shared" si="176"/>
        <v>0</v>
      </c>
    </row>
    <row r="78" spans="1:19" s="6" customFormat="1" ht="15.65" customHeight="1" x14ac:dyDescent="0.3">
      <c r="A78" s="309"/>
      <c r="B78" s="34" t="s">
        <v>66</v>
      </c>
      <c r="C78" s="35">
        <f t="shared" ref="C78:E78" si="197">IF(C$7=0,0,C58/C$7*1000)</f>
        <v>0</v>
      </c>
      <c r="D78" s="35">
        <f t="shared" si="197"/>
        <v>0</v>
      </c>
      <c r="E78" s="35">
        <f t="shared" si="197"/>
        <v>0</v>
      </c>
      <c r="F78" s="36">
        <f t="shared" ref="F78" si="198">IF(SUM(C$7:E$7)=0,0,F58/SUM(C$7:E$7)*1000)</f>
        <v>0</v>
      </c>
      <c r="G78" s="35">
        <f t="shared" ref="G78:I78" si="199">IF(G$7=0,0,G58/G$7*1000)</f>
        <v>0</v>
      </c>
      <c r="H78" s="35">
        <f t="shared" si="199"/>
        <v>0</v>
      </c>
      <c r="I78" s="35">
        <f t="shared" si="199"/>
        <v>0</v>
      </c>
      <c r="J78" s="36">
        <f t="shared" ref="J78" si="200">IF(SUM(G$7:I$7)=0,0,J58/SUM(G$7:I$7)*1000)</f>
        <v>0</v>
      </c>
      <c r="K78" s="35">
        <f t="shared" ref="K78:M78" si="201">IF(K$7=0,0,K58/K$7*1000)</f>
        <v>0</v>
      </c>
      <c r="L78" s="35">
        <f t="shared" si="201"/>
        <v>0</v>
      </c>
      <c r="M78" s="35">
        <f t="shared" si="201"/>
        <v>0</v>
      </c>
      <c r="N78" s="36">
        <f t="shared" ref="N78" si="202">IF(SUM(K$7:M$7)=0,0,N58/SUM(K$7:M$7)*1000)</f>
        <v>0</v>
      </c>
      <c r="O78" s="35">
        <f t="shared" ref="O78:Q78" si="203">IF(O$7=0,0,O58/O$7*1000)</f>
        <v>0</v>
      </c>
      <c r="P78" s="35">
        <f t="shared" si="203"/>
        <v>0</v>
      </c>
      <c r="Q78" s="35">
        <f t="shared" si="203"/>
        <v>0</v>
      </c>
      <c r="R78" s="36">
        <f t="shared" ref="R78" si="204">IF(SUM(O$7:Q$7)=0,0,R58/SUM(O$7:Q$7)*1000)</f>
        <v>0</v>
      </c>
      <c r="S78" s="36">
        <f t="shared" ref="S78" si="205">IF(SUMIF($C$4:$R$4,1,$C$7:$R$7)=0,0,S58/SUMIF($C$4:$R$4,1,$C$7:$R$7)*1000)</f>
        <v>0</v>
      </c>
    </row>
    <row r="79" spans="1:19" s="6" customFormat="1" ht="15.65" customHeight="1" x14ac:dyDescent="0.3">
      <c r="A79" s="309"/>
      <c r="B79" s="34" t="s">
        <v>67</v>
      </c>
      <c r="C79" s="37">
        <f t="shared" ref="C79:S79" si="206">IF(C58=0,0,C71/C58)</f>
        <v>0</v>
      </c>
      <c r="D79" s="37">
        <f t="shared" si="206"/>
        <v>0</v>
      </c>
      <c r="E79" s="37">
        <f t="shared" si="206"/>
        <v>0</v>
      </c>
      <c r="F79" s="37">
        <f t="shared" si="206"/>
        <v>0</v>
      </c>
      <c r="G79" s="37">
        <f t="shared" si="206"/>
        <v>0</v>
      </c>
      <c r="H79" s="37">
        <f t="shared" si="206"/>
        <v>0</v>
      </c>
      <c r="I79" s="37">
        <f t="shared" si="206"/>
        <v>0</v>
      </c>
      <c r="J79" s="37">
        <f t="shared" si="206"/>
        <v>0</v>
      </c>
      <c r="K79" s="37">
        <f t="shared" si="206"/>
        <v>0</v>
      </c>
      <c r="L79" s="37">
        <f t="shared" si="206"/>
        <v>0</v>
      </c>
      <c r="M79" s="37">
        <f t="shared" si="206"/>
        <v>0</v>
      </c>
      <c r="N79" s="37">
        <f t="shared" si="206"/>
        <v>0</v>
      </c>
      <c r="O79" s="37">
        <f t="shared" si="206"/>
        <v>0</v>
      </c>
      <c r="P79" s="37">
        <f t="shared" si="206"/>
        <v>0</v>
      </c>
      <c r="Q79" s="37">
        <f t="shared" si="206"/>
        <v>0</v>
      </c>
      <c r="R79" s="37">
        <f t="shared" si="206"/>
        <v>0</v>
      </c>
      <c r="S79" s="37">
        <f t="shared" si="206"/>
        <v>0</v>
      </c>
    </row>
    <row r="80" spans="1:19" s="6" customFormat="1" ht="15.65" customHeight="1" x14ac:dyDescent="0.3">
      <c r="A80" s="309"/>
      <c r="B80" s="34" t="s">
        <v>68</v>
      </c>
      <c r="C80" s="36">
        <f t="shared" ref="C80:E80" si="207">IF(C$7=0,0,C71/C$7*1000)</f>
        <v>0</v>
      </c>
      <c r="D80" s="36">
        <f t="shared" si="207"/>
        <v>0</v>
      </c>
      <c r="E80" s="36">
        <f t="shared" si="207"/>
        <v>0</v>
      </c>
      <c r="F80" s="36">
        <f t="shared" ref="F80" si="208">IF(SUM(C$7:E$7)=0,0,F71/SUM(C$7:E$7)*1000)</f>
        <v>0</v>
      </c>
      <c r="G80" s="36">
        <f t="shared" ref="G80:I80" si="209">IF(G$7=0,0,G71/G$7*1000)</f>
        <v>0</v>
      </c>
      <c r="H80" s="36">
        <f t="shared" si="209"/>
        <v>0</v>
      </c>
      <c r="I80" s="36">
        <f t="shared" si="209"/>
        <v>0</v>
      </c>
      <c r="J80" s="36">
        <f t="shared" ref="J80" si="210">IF(SUM(G$7:I$7)=0,0,J71/SUM(G$7:I$7)*1000)</f>
        <v>0</v>
      </c>
      <c r="K80" s="36">
        <f t="shared" ref="K80:M80" si="211">IF(K$7=0,0,K71/K$7*1000)</f>
        <v>0</v>
      </c>
      <c r="L80" s="36">
        <f t="shared" si="211"/>
        <v>0</v>
      </c>
      <c r="M80" s="36">
        <f t="shared" si="211"/>
        <v>0</v>
      </c>
      <c r="N80" s="36">
        <f t="shared" ref="N80" si="212">IF(SUM(K$7:M$7)=0,0,N71/SUM(K$7:M$7)*1000)</f>
        <v>0</v>
      </c>
      <c r="O80" s="36">
        <f t="shared" ref="O80:Q80" si="213">IF(O$7=0,0,O71/O$7*1000)</f>
        <v>0</v>
      </c>
      <c r="P80" s="36">
        <f t="shared" si="213"/>
        <v>0</v>
      </c>
      <c r="Q80" s="36">
        <f t="shared" si="213"/>
        <v>0</v>
      </c>
      <c r="R80" s="36">
        <f t="shared" ref="R80" si="214">IF(SUM(O$7:Q$7)=0,0,R71/SUM(O$7:Q$7)*1000)</f>
        <v>0</v>
      </c>
      <c r="S80" s="36">
        <f t="shared" ref="S80" si="215">IF(SUMIF($C$4:$R$4,1,$C$7:$R$7)=0,0,S71/SUMIF($C$4:$R$4,1,$C$7:$R$7)*1000)</f>
        <v>0</v>
      </c>
    </row>
    <row r="81" spans="1:19" s="6" customFormat="1" ht="15.65" customHeight="1" x14ac:dyDescent="0.3">
      <c r="A81" s="309"/>
      <c r="B81" s="34" t="s">
        <v>69</v>
      </c>
      <c r="C81" s="37">
        <f t="shared" ref="C81" si="216">IF(C58=0,0,SUM(C72:C76)/C58)</f>
        <v>0</v>
      </c>
      <c r="D81" s="37">
        <f t="shared" ref="D81:S106" si="217">IF(D58=0,0,SUM(D72:D76)/D58)</f>
        <v>0</v>
      </c>
      <c r="E81" s="37">
        <f t="shared" si="217"/>
        <v>0</v>
      </c>
      <c r="F81" s="37">
        <f t="shared" si="217"/>
        <v>0</v>
      </c>
      <c r="G81" s="37">
        <f t="shared" si="217"/>
        <v>0</v>
      </c>
      <c r="H81" s="37">
        <f t="shared" si="217"/>
        <v>0</v>
      </c>
      <c r="I81" s="37">
        <f t="shared" si="217"/>
        <v>0</v>
      </c>
      <c r="J81" s="37">
        <f t="shared" si="217"/>
        <v>0</v>
      </c>
      <c r="K81" s="37">
        <f t="shared" si="217"/>
        <v>0</v>
      </c>
      <c r="L81" s="37">
        <f t="shared" si="217"/>
        <v>0</v>
      </c>
      <c r="M81" s="37">
        <f t="shared" si="217"/>
        <v>0</v>
      </c>
      <c r="N81" s="37">
        <f t="shared" si="217"/>
        <v>0</v>
      </c>
      <c r="O81" s="37">
        <f t="shared" si="217"/>
        <v>0</v>
      </c>
      <c r="P81" s="37">
        <f t="shared" si="217"/>
        <v>0</v>
      </c>
      <c r="Q81" s="37">
        <f t="shared" si="217"/>
        <v>0</v>
      </c>
      <c r="R81" s="37">
        <f t="shared" si="217"/>
        <v>0</v>
      </c>
      <c r="S81" s="37">
        <f t="shared" si="217"/>
        <v>0</v>
      </c>
    </row>
    <row r="82" spans="1:19" s="6" customFormat="1" ht="15.65" customHeight="1" thickBot="1" x14ac:dyDescent="0.35">
      <c r="A82" s="310"/>
      <c r="B82" s="38" t="s">
        <v>70</v>
      </c>
      <c r="C82" s="39">
        <f t="shared" ref="C82" si="218">IF(C$7=0,0,SUM(C72:C76)/C$7*1000)</f>
        <v>0</v>
      </c>
      <c r="D82" s="39">
        <f t="shared" ref="D82:E82" si="219">IF(D$7=0,0,SUM(D72:D76)/D$7*1000)</f>
        <v>0</v>
      </c>
      <c r="E82" s="39">
        <f t="shared" si="219"/>
        <v>0</v>
      </c>
      <c r="F82" s="39">
        <f t="shared" ref="F82" si="220">IF(SUM(C$7:E$7)=0,0,SUM(F72:F76)/SUM(C$7:E$7)*1000)</f>
        <v>0</v>
      </c>
      <c r="G82" s="39">
        <f t="shared" ref="G82:I82" si="221">IF(G$7=0,0,SUM(G72:G76)/G$7*1000)</f>
        <v>0</v>
      </c>
      <c r="H82" s="39">
        <f t="shared" si="221"/>
        <v>0</v>
      </c>
      <c r="I82" s="39">
        <f t="shared" si="221"/>
        <v>0</v>
      </c>
      <c r="J82" s="39">
        <f t="shared" ref="J82" si="222">IF(SUM(G$7:I$7)=0,0,SUM(J72:J76)/SUM(G$7:I$7)*1000)</f>
        <v>0</v>
      </c>
      <c r="K82" s="39">
        <f t="shared" ref="K82:M82" si="223">IF(K$7=0,0,SUM(K72:K76)/K$7*1000)</f>
        <v>0</v>
      </c>
      <c r="L82" s="39">
        <f t="shared" si="223"/>
        <v>0</v>
      </c>
      <c r="M82" s="39">
        <f t="shared" si="223"/>
        <v>0</v>
      </c>
      <c r="N82" s="39">
        <f t="shared" ref="N82" si="224">IF(SUM(K$7:M$7)=0,0,SUM(N72:N76)/SUM(K$7:M$7)*1000)</f>
        <v>0</v>
      </c>
      <c r="O82" s="39">
        <f t="shared" ref="O82:Q82" si="225">IF(O$7=0,0,SUM(O72:O76)/O$7*1000)</f>
        <v>0</v>
      </c>
      <c r="P82" s="39">
        <f t="shared" si="225"/>
        <v>0</v>
      </c>
      <c r="Q82" s="39">
        <f t="shared" si="225"/>
        <v>0</v>
      </c>
      <c r="R82" s="39">
        <f t="shared" ref="R82" si="226">IF(SUM(O$7:Q$7)=0,0,SUM(R72:R76)/SUM(O$7:Q$7)*1000)</f>
        <v>0</v>
      </c>
      <c r="S82" s="39">
        <f t="shared" ref="S82" si="227">IF(SUMIF($C$4:$R$4,1,$C$7:$R$7)=0,0,SUM(S72:S76)/SUMIF($C$4:$R$4,1,$C$7:$R$7)*1000)</f>
        <v>0</v>
      </c>
    </row>
    <row r="83" spans="1:19" s="6" customFormat="1" ht="15.65" customHeight="1" x14ac:dyDescent="0.3">
      <c r="A83" s="311" t="s">
        <v>34</v>
      </c>
      <c r="B83" s="17" t="s">
        <v>54</v>
      </c>
      <c r="C83" s="54">
        <f t="shared" ref="C83:E83" si="228">C84+C90</f>
        <v>0</v>
      </c>
      <c r="D83" s="54">
        <f t="shared" si="228"/>
        <v>0</v>
      </c>
      <c r="E83" s="54">
        <f t="shared" si="228"/>
        <v>0</v>
      </c>
      <c r="F83" s="54">
        <f t="shared" ref="F83:F102" si="229">SUM(C83:E83)</f>
        <v>0</v>
      </c>
      <c r="G83" s="54">
        <f t="shared" ref="G83:I83" si="230">G84+G90</f>
        <v>0</v>
      </c>
      <c r="H83" s="54">
        <f t="shared" si="230"/>
        <v>0</v>
      </c>
      <c r="I83" s="54">
        <f t="shared" si="230"/>
        <v>0</v>
      </c>
      <c r="J83" s="54">
        <f t="shared" ref="J83:J102" si="231">SUM(G83:I83)</f>
        <v>0</v>
      </c>
      <c r="K83" s="54">
        <f t="shared" ref="K83:M83" si="232">K84+K90</f>
        <v>0</v>
      </c>
      <c r="L83" s="54">
        <f t="shared" si="232"/>
        <v>0</v>
      </c>
      <c r="M83" s="54">
        <f t="shared" si="232"/>
        <v>0</v>
      </c>
      <c r="N83" s="54">
        <f t="shared" ref="N83:N102" si="233">SUM(K83:M83)</f>
        <v>0</v>
      </c>
      <c r="O83" s="54">
        <f t="shared" ref="O83:Q83" si="234">O84+O90</f>
        <v>0</v>
      </c>
      <c r="P83" s="54">
        <f t="shared" si="234"/>
        <v>0</v>
      </c>
      <c r="Q83" s="54">
        <f t="shared" si="234"/>
        <v>0</v>
      </c>
      <c r="R83" s="54">
        <f t="shared" ref="R83:R102" si="235">SUM(O83:Q83)</f>
        <v>0</v>
      </c>
      <c r="S83" s="56">
        <f t="shared" ref="S83" si="236">SUMIF($C$4:$R$4,1,$C83:$R83)</f>
        <v>0</v>
      </c>
    </row>
    <row r="84" spans="1:19" s="6" customFormat="1" ht="15.65" customHeight="1" x14ac:dyDescent="0.3">
      <c r="A84" s="309"/>
      <c r="B84" s="19" t="s">
        <v>55</v>
      </c>
      <c r="C84" s="55">
        <f t="shared" ref="C84:E84" si="237">SUM(C85:C89)</f>
        <v>0</v>
      </c>
      <c r="D84" s="55">
        <f t="shared" si="237"/>
        <v>0</v>
      </c>
      <c r="E84" s="55">
        <f t="shared" si="237"/>
        <v>0</v>
      </c>
      <c r="F84" s="53">
        <f t="shared" si="229"/>
        <v>0</v>
      </c>
      <c r="G84" s="55">
        <f t="shared" ref="G84:I84" si="238">SUM(G85:G89)</f>
        <v>0</v>
      </c>
      <c r="H84" s="55">
        <f t="shared" si="238"/>
        <v>0</v>
      </c>
      <c r="I84" s="55">
        <f t="shared" si="238"/>
        <v>0</v>
      </c>
      <c r="J84" s="53">
        <f t="shared" si="231"/>
        <v>0</v>
      </c>
      <c r="K84" s="55">
        <f t="shared" ref="K84:M84" si="239">SUM(K85:K89)</f>
        <v>0</v>
      </c>
      <c r="L84" s="55">
        <f t="shared" si="239"/>
        <v>0</v>
      </c>
      <c r="M84" s="55">
        <f t="shared" si="239"/>
        <v>0</v>
      </c>
      <c r="N84" s="53">
        <f t="shared" si="233"/>
        <v>0</v>
      </c>
      <c r="O84" s="55">
        <f t="shared" ref="O84:Q84" si="240">SUM(O85:O89)</f>
        <v>0</v>
      </c>
      <c r="P84" s="55">
        <f t="shared" si="240"/>
        <v>0</v>
      </c>
      <c r="Q84" s="55">
        <f t="shared" si="240"/>
        <v>0</v>
      </c>
      <c r="R84" s="53">
        <f t="shared" si="235"/>
        <v>0</v>
      </c>
      <c r="S84" s="57">
        <f t="shared" si="176"/>
        <v>0</v>
      </c>
    </row>
    <row r="85" spans="1:19" s="6" customFormat="1" ht="15.65" customHeight="1" x14ac:dyDescent="0.3">
      <c r="A85" s="309"/>
      <c r="B85" s="21" t="s">
        <v>56</v>
      </c>
      <c r="C85" s="49"/>
      <c r="D85" s="49"/>
      <c r="E85" s="49"/>
      <c r="F85" s="52">
        <f t="shared" si="229"/>
        <v>0</v>
      </c>
      <c r="G85" s="49"/>
      <c r="H85" s="49"/>
      <c r="I85" s="49"/>
      <c r="J85" s="52">
        <f t="shared" si="231"/>
        <v>0</v>
      </c>
      <c r="K85" s="49"/>
      <c r="L85" s="49"/>
      <c r="M85" s="49"/>
      <c r="N85" s="52">
        <f t="shared" si="233"/>
        <v>0</v>
      </c>
      <c r="O85" s="49"/>
      <c r="P85" s="49"/>
      <c r="Q85" s="49"/>
      <c r="R85" s="52">
        <f t="shared" si="235"/>
        <v>0</v>
      </c>
      <c r="S85" s="58">
        <f t="shared" si="176"/>
        <v>0</v>
      </c>
    </row>
    <row r="86" spans="1:19" s="6" customFormat="1" ht="15.65" customHeight="1" x14ac:dyDescent="0.3">
      <c r="A86" s="309"/>
      <c r="B86" s="22" t="s">
        <v>57</v>
      </c>
      <c r="C86" s="50"/>
      <c r="D86" s="50"/>
      <c r="E86" s="50"/>
      <c r="F86" s="53">
        <f t="shared" si="229"/>
        <v>0</v>
      </c>
      <c r="G86" s="50"/>
      <c r="H86" s="50"/>
      <c r="I86" s="50"/>
      <c r="J86" s="53">
        <f t="shared" si="231"/>
        <v>0</v>
      </c>
      <c r="K86" s="50"/>
      <c r="L86" s="50"/>
      <c r="M86" s="50"/>
      <c r="N86" s="53">
        <f t="shared" si="233"/>
        <v>0</v>
      </c>
      <c r="O86" s="50"/>
      <c r="P86" s="50"/>
      <c r="Q86" s="50"/>
      <c r="R86" s="53">
        <f t="shared" si="235"/>
        <v>0</v>
      </c>
      <c r="S86" s="59">
        <f t="shared" si="176"/>
        <v>0</v>
      </c>
    </row>
    <row r="87" spans="1:19" s="6" customFormat="1" ht="15.65" customHeight="1" x14ac:dyDescent="0.3">
      <c r="A87" s="309"/>
      <c r="B87" s="22" t="s">
        <v>58</v>
      </c>
      <c r="C87" s="50"/>
      <c r="D87" s="50"/>
      <c r="E87" s="50"/>
      <c r="F87" s="53">
        <f t="shared" si="229"/>
        <v>0</v>
      </c>
      <c r="G87" s="50"/>
      <c r="H87" s="50"/>
      <c r="I87" s="50"/>
      <c r="J87" s="53">
        <f t="shared" si="231"/>
        <v>0</v>
      </c>
      <c r="K87" s="50"/>
      <c r="L87" s="50"/>
      <c r="M87" s="50"/>
      <c r="N87" s="53">
        <f t="shared" si="233"/>
        <v>0</v>
      </c>
      <c r="O87" s="50"/>
      <c r="P87" s="50"/>
      <c r="Q87" s="50"/>
      <c r="R87" s="53">
        <f t="shared" si="235"/>
        <v>0</v>
      </c>
      <c r="S87" s="59">
        <f t="shared" si="176"/>
        <v>0</v>
      </c>
    </row>
    <row r="88" spans="1:19" s="6" customFormat="1" ht="15.65" customHeight="1" x14ac:dyDescent="0.3">
      <c r="A88" s="309"/>
      <c r="B88" s="22" t="s">
        <v>59</v>
      </c>
      <c r="C88" s="50"/>
      <c r="D88" s="50"/>
      <c r="E88" s="50"/>
      <c r="F88" s="53">
        <f t="shared" si="229"/>
        <v>0</v>
      </c>
      <c r="G88" s="50"/>
      <c r="H88" s="50"/>
      <c r="I88" s="50"/>
      <c r="J88" s="53">
        <f t="shared" si="231"/>
        <v>0</v>
      </c>
      <c r="K88" s="50"/>
      <c r="L88" s="50"/>
      <c r="M88" s="50"/>
      <c r="N88" s="53">
        <f t="shared" si="233"/>
        <v>0</v>
      </c>
      <c r="O88" s="50"/>
      <c r="P88" s="50"/>
      <c r="Q88" s="50"/>
      <c r="R88" s="53">
        <f t="shared" si="235"/>
        <v>0</v>
      </c>
      <c r="S88" s="59">
        <f t="shared" si="176"/>
        <v>0</v>
      </c>
    </row>
    <row r="89" spans="1:19" s="6" customFormat="1" ht="15.65" customHeight="1" x14ac:dyDescent="0.3">
      <c r="A89" s="309"/>
      <c r="B89" s="23" t="s">
        <v>148</v>
      </c>
      <c r="C89" s="51"/>
      <c r="D89" s="51"/>
      <c r="E89" s="51"/>
      <c r="F89" s="54">
        <f t="shared" si="229"/>
        <v>0</v>
      </c>
      <c r="G89" s="51"/>
      <c r="H89" s="51"/>
      <c r="I89" s="51"/>
      <c r="J89" s="54">
        <f t="shared" si="231"/>
        <v>0</v>
      </c>
      <c r="K89" s="51"/>
      <c r="L89" s="51"/>
      <c r="M89" s="51"/>
      <c r="N89" s="54">
        <f t="shared" si="233"/>
        <v>0</v>
      </c>
      <c r="O89" s="51"/>
      <c r="P89" s="51"/>
      <c r="Q89" s="51"/>
      <c r="R89" s="54">
        <f t="shared" si="235"/>
        <v>0</v>
      </c>
      <c r="S89" s="83">
        <f t="shared" si="176"/>
        <v>0</v>
      </c>
    </row>
    <row r="90" spans="1:19" s="6" customFormat="1" ht="15.65" customHeight="1" x14ac:dyDescent="0.3">
      <c r="A90" s="309"/>
      <c r="B90" s="19" t="s">
        <v>60</v>
      </c>
      <c r="C90" s="55">
        <f t="shared" ref="C90" si="241">SUM(C91:C95)</f>
        <v>0</v>
      </c>
      <c r="D90" s="55">
        <f t="shared" ref="D90:E90" si="242">SUM(D91:D95)</f>
        <v>0</v>
      </c>
      <c r="E90" s="55">
        <f t="shared" si="242"/>
        <v>0</v>
      </c>
      <c r="F90" s="53">
        <f t="shared" si="229"/>
        <v>0</v>
      </c>
      <c r="G90" s="55">
        <f t="shared" ref="G90" si="243">SUM(G91:G95)</f>
        <v>0</v>
      </c>
      <c r="H90" s="55">
        <f t="shared" ref="H90:I90" si="244">SUM(H91:H95)</f>
        <v>0</v>
      </c>
      <c r="I90" s="55">
        <f t="shared" si="244"/>
        <v>0</v>
      </c>
      <c r="J90" s="53">
        <f t="shared" si="231"/>
        <v>0</v>
      </c>
      <c r="K90" s="55">
        <f t="shared" ref="K90" si="245">SUM(K91:K95)</f>
        <v>0</v>
      </c>
      <c r="L90" s="55">
        <f t="shared" ref="L90:M90" si="246">SUM(L91:L95)</f>
        <v>0</v>
      </c>
      <c r="M90" s="55">
        <f t="shared" si="246"/>
        <v>0</v>
      </c>
      <c r="N90" s="53">
        <f t="shared" si="233"/>
        <v>0</v>
      </c>
      <c r="O90" s="55">
        <f t="shared" ref="O90" si="247">SUM(O91:O95)</f>
        <v>0</v>
      </c>
      <c r="P90" s="55">
        <f t="shared" ref="P90:Q90" si="248">SUM(P91:P95)</f>
        <v>0</v>
      </c>
      <c r="Q90" s="55">
        <f t="shared" si="248"/>
        <v>0</v>
      </c>
      <c r="R90" s="53">
        <f t="shared" si="235"/>
        <v>0</v>
      </c>
      <c r="S90" s="57">
        <f t="shared" si="176"/>
        <v>0</v>
      </c>
    </row>
    <row r="91" spans="1:19" s="6" customFormat="1" ht="15.65" customHeight="1" x14ac:dyDescent="0.3">
      <c r="A91" s="309"/>
      <c r="B91" s="24" t="s">
        <v>56</v>
      </c>
      <c r="C91" s="49"/>
      <c r="D91" s="49"/>
      <c r="E91" s="49"/>
      <c r="F91" s="52">
        <f t="shared" si="229"/>
        <v>0</v>
      </c>
      <c r="G91" s="49"/>
      <c r="H91" s="49"/>
      <c r="I91" s="49"/>
      <c r="J91" s="52">
        <f t="shared" si="231"/>
        <v>0</v>
      </c>
      <c r="K91" s="49"/>
      <c r="L91" s="49"/>
      <c r="M91" s="49"/>
      <c r="N91" s="52">
        <f t="shared" si="233"/>
        <v>0</v>
      </c>
      <c r="O91" s="49"/>
      <c r="P91" s="49"/>
      <c r="Q91" s="49"/>
      <c r="R91" s="52">
        <f t="shared" si="235"/>
        <v>0</v>
      </c>
      <c r="S91" s="58">
        <f t="shared" si="176"/>
        <v>0</v>
      </c>
    </row>
    <row r="92" spans="1:19" s="6" customFormat="1" ht="15.65" customHeight="1" x14ac:dyDescent="0.3">
      <c r="A92" s="309"/>
      <c r="B92" s="25" t="s">
        <v>61</v>
      </c>
      <c r="C92" s="50"/>
      <c r="D92" s="50"/>
      <c r="E92" s="50"/>
      <c r="F92" s="53">
        <f t="shared" si="229"/>
        <v>0</v>
      </c>
      <c r="G92" s="50"/>
      <c r="H92" s="50"/>
      <c r="I92" s="50"/>
      <c r="J92" s="53">
        <f t="shared" si="231"/>
        <v>0</v>
      </c>
      <c r="K92" s="50"/>
      <c r="L92" s="50"/>
      <c r="M92" s="50"/>
      <c r="N92" s="53">
        <f t="shared" si="233"/>
        <v>0</v>
      </c>
      <c r="O92" s="50"/>
      <c r="P92" s="50"/>
      <c r="Q92" s="50"/>
      <c r="R92" s="53">
        <f t="shared" si="235"/>
        <v>0</v>
      </c>
      <c r="S92" s="59">
        <f t="shared" si="176"/>
        <v>0</v>
      </c>
    </row>
    <row r="93" spans="1:19" s="6" customFormat="1" ht="15.65" customHeight="1" x14ac:dyDescent="0.3">
      <c r="A93" s="309"/>
      <c r="B93" s="25" t="s">
        <v>58</v>
      </c>
      <c r="C93" s="50"/>
      <c r="D93" s="50"/>
      <c r="E93" s="50"/>
      <c r="F93" s="53">
        <f t="shared" si="229"/>
        <v>0</v>
      </c>
      <c r="G93" s="50"/>
      <c r="H93" s="50"/>
      <c r="I93" s="50"/>
      <c r="J93" s="53">
        <f t="shared" si="231"/>
        <v>0</v>
      </c>
      <c r="K93" s="50"/>
      <c r="L93" s="50"/>
      <c r="M93" s="50"/>
      <c r="N93" s="53">
        <f t="shared" si="233"/>
        <v>0</v>
      </c>
      <c r="O93" s="50"/>
      <c r="P93" s="50"/>
      <c r="Q93" s="50"/>
      <c r="R93" s="53">
        <f t="shared" si="235"/>
        <v>0</v>
      </c>
      <c r="S93" s="59">
        <f t="shared" si="176"/>
        <v>0</v>
      </c>
    </row>
    <row r="94" spans="1:19" s="6" customFormat="1" ht="15.65" customHeight="1" x14ac:dyDescent="0.3">
      <c r="A94" s="309"/>
      <c r="B94" s="25" t="s">
        <v>62</v>
      </c>
      <c r="C94" s="50"/>
      <c r="D94" s="50"/>
      <c r="E94" s="50"/>
      <c r="F94" s="53">
        <f t="shared" si="229"/>
        <v>0</v>
      </c>
      <c r="G94" s="50"/>
      <c r="H94" s="50"/>
      <c r="I94" s="50"/>
      <c r="J94" s="53">
        <f t="shared" si="231"/>
        <v>0</v>
      </c>
      <c r="K94" s="50"/>
      <c r="L94" s="50"/>
      <c r="M94" s="50"/>
      <c r="N94" s="53">
        <f t="shared" si="233"/>
        <v>0</v>
      </c>
      <c r="O94" s="50"/>
      <c r="P94" s="50"/>
      <c r="Q94" s="50"/>
      <c r="R94" s="53">
        <f t="shared" si="235"/>
        <v>0</v>
      </c>
      <c r="S94" s="59">
        <f t="shared" si="176"/>
        <v>0</v>
      </c>
    </row>
    <row r="95" spans="1:19" s="6" customFormat="1" ht="15.65" customHeight="1" x14ac:dyDescent="0.3">
      <c r="A95" s="309"/>
      <c r="B95" s="23" t="s">
        <v>148</v>
      </c>
      <c r="C95" s="51"/>
      <c r="D95" s="51"/>
      <c r="E95" s="51"/>
      <c r="F95" s="54">
        <f t="shared" si="229"/>
        <v>0</v>
      </c>
      <c r="G95" s="51"/>
      <c r="H95" s="51"/>
      <c r="I95" s="51"/>
      <c r="J95" s="54">
        <f t="shared" si="231"/>
        <v>0</v>
      </c>
      <c r="K95" s="51"/>
      <c r="L95" s="51"/>
      <c r="M95" s="51"/>
      <c r="N95" s="54">
        <f t="shared" si="233"/>
        <v>0</v>
      </c>
      <c r="O95" s="51"/>
      <c r="P95" s="51"/>
      <c r="Q95" s="51"/>
      <c r="R95" s="54">
        <f t="shared" si="235"/>
        <v>0</v>
      </c>
      <c r="S95" s="83">
        <f t="shared" si="176"/>
        <v>0</v>
      </c>
    </row>
    <row r="96" spans="1:19" s="6" customFormat="1" ht="15.65" customHeight="1" x14ac:dyDescent="0.3">
      <c r="A96" s="309"/>
      <c r="B96" s="13" t="s">
        <v>43</v>
      </c>
      <c r="C96" s="60">
        <f t="shared" ref="C96:E96" si="249">C85+C91</f>
        <v>0</v>
      </c>
      <c r="D96" s="60">
        <f t="shared" si="249"/>
        <v>0</v>
      </c>
      <c r="E96" s="61">
        <f t="shared" si="249"/>
        <v>0</v>
      </c>
      <c r="F96" s="60">
        <f t="shared" si="229"/>
        <v>0</v>
      </c>
      <c r="G96" s="60">
        <f t="shared" ref="G96:I96" si="250">G85+G91</f>
        <v>0</v>
      </c>
      <c r="H96" s="60">
        <f t="shared" si="250"/>
        <v>0</v>
      </c>
      <c r="I96" s="61">
        <f t="shared" si="250"/>
        <v>0</v>
      </c>
      <c r="J96" s="60">
        <f t="shared" si="231"/>
        <v>0</v>
      </c>
      <c r="K96" s="60">
        <f t="shared" ref="K96:M96" si="251">K85+K91</f>
        <v>0</v>
      </c>
      <c r="L96" s="60">
        <f t="shared" si="251"/>
        <v>0</v>
      </c>
      <c r="M96" s="61">
        <f t="shared" si="251"/>
        <v>0</v>
      </c>
      <c r="N96" s="60">
        <f t="shared" si="233"/>
        <v>0</v>
      </c>
      <c r="O96" s="60">
        <f t="shared" ref="O96:Q96" si="252">O85+O91</f>
        <v>0</v>
      </c>
      <c r="P96" s="60">
        <f t="shared" si="252"/>
        <v>0</v>
      </c>
      <c r="Q96" s="61">
        <f t="shared" si="252"/>
        <v>0</v>
      </c>
      <c r="R96" s="60">
        <f t="shared" si="235"/>
        <v>0</v>
      </c>
      <c r="S96" s="62">
        <f t="shared" si="176"/>
        <v>0</v>
      </c>
    </row>
    <row r="97" spans="1:19" s="6" customFormat="1" ht="15.65" customHeight="1" x14ac:dyDescent="0.3">
      <c r="A97" s="309"/>
      <c r="B97" s="13" t="s">
        <v>44</v>
      </c>
      <c r="C97" s="63">
        <f t="shared" ref="C97:E97" si="253">C86</f>
        <v>0</v>
      </c>
      <c r="D97" s="63">
        <f t="shared" si="253"/>
        <v>0</v>
      </c>
      <c r="E97" s="64">
        <f t="shared" si="253"/>
        <v>0</v>
      </c>
      <c r="F97" s="63">
        <f t="shared" si="229"/>
        <v>0</v>
      </c>
      <c r="G97" s="63">
        <f t="shared" ref="G97:I97" si="254">G86</f>
        <v>0</v>
      </c>
      <c r="H97" s="63">
        <f t="shared" si="254"/>
        <v>0</v>
      </c>
      <c r="I97" s="64">
        <f t="shared" si="254"/>
        <v>0</v>
      </c>
      <c r="J97" s="63">
        <f t="shared" si="231"/>
        <v>0</v>
      </c>
      <c r="K97" s="63">
        <f t="shared" ref="K97:M97" si="255">K86</f>
        <v>0</v>
      </c>
      <c r="L97" s="63">
        <f t="shared" si="255"/>
        <v>0</v>
      </c>
      <c r="M97" s="64">
        <f t="shared" si="255"/>
        <v>0</v>
      </c>
      <c r="N97" s="63">
        <f t="shared" si="233"/>
        <v>0</v>
      </c>
      <c r="O97" s="63">
        <f t="shared" ref="O97:Q97" si="256">O86</f>
        <v>0</v>
      </c>
      <c r="P97" s="63">
        <f t="shared" si="256"/>
        <v>0</v>
      </c>
      <c r="Q97" s="64">
        <f t="shared" si="256"/>
        <v>0</v>
      </c>
      <c r="R97" s="63">
        <f t="shared" si="235"/>
        <v>0</v>
      </c>
      <c r="S97" s="65">
        <f t="shared" si="176"/>
        <v>0</v>
      </c>
    </row>
    <row r="98" spans="1:19" s="6" customFormat="1" ht="15.65" customHeight="1" x14ac:dyDescent="0.3">
      <c r="A98" s="309"/>
      <c r="B98" s="13" t="s">
        <v>45</v>
      </c>
      <c r="C98" s="63">
        <f t="shared" ref="C98:E98" si="257">C87+C93</f>
        <v>0</v>
      </c>
      <c r="D98" s="63">
        <f t="shared" si="257"/>
        <v>0</v>
      </c>
      <c r="E98" s="64">
        <f t="shared" si="257"/>
        <v>0</v>
      </c>
      <c r="F98" s="63">
        <f t="shared" si="229"/>
        <v>0</v>
      </c>
      <c r="G98" s="63">
        <f t="shared" ref="G98:I98" si="258">G87+G93</f>
        <v>0</v>
      </c>
      <c r="H98" s="63">
        <f t="shared" si="258"/>
        <v>0</v>
      </c>
      <c r="I98" s="64">
        <f t="shared" si="258"/>
        <v>0</v>
      </c>
      <c r="J98" s="63">
        <f t="shared" si="231"/>
        <v>0</v>
      </c>
      <c r="K98" s="63">
        <f t="shared" ref="K98:M98" si="259">K87+K93</f>
        <v>0</v>
      </c>
      <c r="L98" s="63">
        <f t="shared" si="259"/>
        <v>0</v>
      </c>
      <c r="M98" s="64">
        <f t="shared" si="259"/>
        <v>0</v>
      </c>
      <c r="N98" s="63">
        <f t="shared" si="233"/>
        <v>0</v>
      </c>
      <c r="O98" s="63">
        <f t="shared" ref="O98:Q98" si="260">O87+O93</f>
        <v>0</v>
      </c>
      <c r="P98" s="63">
        <f t="shared" si="260"/>
        <v>0</v>
      </c>
      <c r="Q98" s="64">
        <f t="shared" si="260"/>
        <v>0</v>
      </c>
      <c r="R98" s="63">
        <f t="shared" si="235"/>
        <v>0</v>
      </c>
      <c r="S98" s="65">
        <f t="shared" si="176"/>
        <v>0</v>
      </c>
    </row>
    <row r="99" spans="1:19" s="6" customFormat="1" ht="15.65" customHeight="1" x14ac:dyDescent="0.3">
      <c r="A99" s="309"/>
      <c r="B99" s="13" t="s">
        <v>63</v>
      </c>
      <c r="C99" s="63">
        <f t="shared" ref="C99:E99" si="261">C88</f>
        <v>0</v>
      </c>
      <c r="D99" s="63">
        <f t="shared" si="261"/>
        <v>0</v>
      </c>
      <c r="E99" s="64">
        <f t="shared" si="261"/>
        <v>0</v>
      </c>
      <c r="F99" s="63">
        <f t="shared" si="229"/>
        <v>0</v>
      </c>
      <c r="G99" s="63">
        <f t="shared" ref="G99:I99" si="262">G88</f>
        <v>0</v>
      </c>
      <c r="H99" s="63">
        <f t="shared" si="262"/>
        <v>0</v>
      </c>
      <c r="I99" s="64">
        <f t="shared" si="262"/>
        <v>0</v>
      </c>
      <c r="J99" s="63">
        <f t="shared" si="231"/>
        <v>0</v>
      </c>
      <c r="K99" s="63">
        <f t="shared" ref="K99:M99" si="263">K88</f>
        <v>0</v>
      </c>
      <c r="L99" s="63">
        <f t="shared" si="263"/>
        <v>0</v>
      </c>
      <c r="M99" s="64">
        <f t="shared" si="263"/>
        <v>0</v>
      </c>
      <c r="N99" s="63">
        <f t="shared" si="233"/>
        <v>0</v>
      </c>
      <c r="O99" s="63">
        <f t="shared" ref="O99:Q99" si="264">O88</f>
        <v>0</v>
      </c>
      <c r="P99" s="63">
        <f t="shared" si="264"/>
        <v>0</v>
      </c>
      <c r="Q99" s="64">
        <f t="shared" si="264"/>
        <v>0</v>
      </c>
      <c r="R99" s="63">
        <f t="shared" si="235"/>
        <v>0</v>
      </c>
      <c r="S99" s="65">
        <f t="shared" si="176"/>
        <v>0</v>
      </c>
    </row>
    <row r="100" spans="1:19" s="6" customFormat="1" ht="15.65" customHeight="1" x14ac:dyDescent="0.3">
      <c r="A100" s="309"/>
      <c r="B100" s="13" t="s">
        <v>64</v>
      </c>
      <c r="C100" s="63">
        <f t="shared" ref="C100:E100" si="265">C94</f>
        <v>0</v>
      </c>
      <c r="D100" s="63">
        <f t="shared" si="265"/>
        <v>0</v>
      </c>
      <c r="E100" s="64">
        <f t="shared" si="265"/>
        <v>0</v>
      </c>
      <c r="F100" s="63">
        <f t="shared" si="229"/>
        <v>0</v>
      </c>
      <c r="G100" s="63">
        <f t="shared" ref="G100:I100" si="266">G94</f>
        <v>0</v>
      </c>
      <c r="H100" s="63">
        <f t="shared" si="266"/>
        <v>0</v>
      </c>
      <c r="I100" s="64">
        <f t="shared" si="266"/>
        <v>0</v>
      </c>
      <c r="J100" s="63">
        <f t="shared" si="231"/>
        <v>0</v>
      </c>
      <c r="K100" s="63">
        <f t="shared" ref="K100:M100" si="267">K94</f>
        <v>0</v>
      </c>
      <c r="L100" s="63">
        <f t="shared" si="267"/>
        <v>0</v>
      </c>
      <c r="M100" s="64">
        <f t="shared" si="267"/>
        <v>0</v>
      </c>
      <c r="N100" s="63">
        <f t="shared" si="233"/>
        <v>0</v>
      </c>
      <c r="O100" s="63">
        <f t="shared" ref="O100:Q100" si="268">O94</f>
        <v>0</v>
      </c>
      <c r="P100" s="63">
        <f t="shared" si="268"/>
        <v>0</v>
      </c>
      <c r="Q100" s="64">
        <f t="shared" si="268"/>
        <v>0</v>
      </c>
      <c r="R100" s="63">
        <f t="shared" si="235"/>
        <v>0</v>
      </c>
      <c r="S100" s="65">
        <f t="shared" si="176"/>
        <v>0</v>
      </c>
    </row>
    <row r="101" spans="1:19" s="6" customFormat="1" ht="15.65" customHeight="1" x14ac:dyDescent="0.3">
      <c r="A101" s="309"/>
      <c r="B101" s="13" t="s">
        <v>65</v>
      </c>
      <c r="C101" s="63">
        <f t="shared" ref="C101:E101" si="269">C92</f>
        <v>0</v>
      </c>
      <c r="D101" s="63">
        <f t="shared" si="269"/>
        <v>0</v>
      </c>
      <c r="E101" s="64">
        <f t="shared" si="269"/>
        <v>0</v>
      </c>
      <c r="F101" s="63">
        <f t="shared" si="229"/>
        <v>0</v>
      </c>
      <c r="G101" s="63">
        <f t="shared" ref="G101:I101" si="270">G92</f>
        <v>0</v>
      </c>
      <c r="H101" s="63">
        <f t="shared" si="270"/>
        <v>0</v>
      </c>
      <c r="I101" s="64">
        <f t="shared" si="270"/>
        <v>0</v>
      </c>
      <c r="J101" s="63">
        <f t="shared" si="231"/>
        <v>0</v>
      </c>
      <c r="K101" s="63">
        <f t="shared" ref="K101:M101" si="271">K92</f>
        <v>0</v>
      </c>
      <c r="L101" s="63">
        <f t="shared" si="271"/>
        <v>0</v>
      </c>
      <c r="M101" s="64">
        <f t="shared" si="271"/>
        <v>0</v>
      </c>
      <c r="N101" s="63">
        <f t="shared" si="233"/>
        <v>0</v>
      </c>
      <c r="O101" s="63">
        <f t="shared" ref="O101:Q101" si="272">O92</f>
        <v>0</v>
      </c>
      <c r="P101" s="63">
        <f t="shared" si="272"/>
        <v>0</v>
      </c>
      <c r="Q101" s="64">
        <f t="shared" si="272"/>
        <v>0</v>
      </c>
      <c r="R101" s="63">
        <f t="shared" si="235"/>
        <v>0</v>
      </c>
      <c r="S101" s="65">
        <f t="shared" si="176"/>
        <v>0</v>
      </c>
    </row>
    <row r="102" spans="1:19" s="6" customFormat="1" ht="15.65" customHeight="1" x14ac:dyDescent="0.3">
      <c r="A102" s="309"/>
      <c r="B102" s="30" t="s">
        <v>149</v>
      </c>
      <c r="C102" s="31">
        <f t="shared" ref="C102:E102" si="273">C89+C95</f>
        <v>0</v>
      </c>
      <c r="D102" s="31">
        <f t="shared" si="273"/>
        <v>0</v>
      </c>
      <c r="E102" s="32">
        <f t="shared" si="273"/>
        <v>0</v>
      </c>
      <c r="F102" s="32">
        <f t="shared" si="229"/>
        <v>0</v>
      </c>
      <c r="G102" s="31">
        <f t="shared" ref="G102:I102" si="274">G89+G95</f>
        <v>0</v>
      </c>
      <c r="H102" s="31">
        <f t="shared" si="274"/>
        <v>0</v>
      </c>
      <c r="I102" s="32">
        <f t="shared" si="274"/>
        <v>0</v>
      </c>
      <c r="J102" s="32">
        <f t="shared" si="231"/>
        <v>0</v>
      </c>
      <c r="K102" s="31">
        <f t="shared" ref="K102:M102" si="275">K89+K95</f>
        <v>0</v>
      </c>
      <c r="L102" s="31">
        <f t="shared" si="275"/>
        <v>0</v>
      </c>
      <c r="M102" s="32">
        <f t="shared" si="275"/>
        <v>0</v>
      </c>
      <c r="N102" s="32">
        <f t="shared" si="233"/>
        <v>0</v>
      </c>
      <c r="O102" s="31">
        <f t="shared" ref="O102:Q102" si="276">O89+O95</f>
        <v>0</v>
      </c>
      <c r="P102" s="31">
        <f t="shared" si="276"/>
        <v>0</v>
      </c>
      <c r="Q102" s="32">
        <f t="shared" si="276"/>
        <v>0</v>
      </c>
      <c r="R102" s="32">
        <f t="shared" si="235"/>
        <v>0</v>
      </c>
      <c r="S102" s="33">
        <f t="shared" si="176"/>
        <v>0</v>
      </c>
    </row>
    <row r="103" spans="1:19" s="6" customFormat="1" ht="15.65" customHeight="1" x14ac:dyDescent="0.3">
      <c r="A103" s="309"/>
      <c r="B103" s="34" t="s">
        <v>66</v>
      </c>
      <c r="C103" s="35">
        <f t="shared" ref="C103:E103" si="277">IF(C$7=0,0,C83/C$7*1000)</f>
        <v>0</v>
      </c>
      <c r="D103" s="35">
        <f t="shared" si="277"/>
        <v>0</v>
      </c>
      <c r="E103" s="35">
        <f t="shared" si="277"/>
        <v>0</v>
      </c>
      <c r="F103" s="36">
        <f t="shared" ref="F103" si="278">IF(SUM(C$7:E$7)=0,0,F83/SUM(C$7:E$7)*1000)</f>
        <v>0</v>
      </c>
      <c r="G103" s="35">
        <f t="shared" ref="G103:I103" si="279">IF(G$7=0,0,G83/G$7*1000)</f>
        <v>0</v>
      </c>
      <c r="H103" s="35">
        <f t="shared" si="279"/>
        <v>0</v>
      </c>
      <c r="I103" s="35">
        <f t="shared" si="279"/>
        <v>0</v>
      </c>
      <c r="J103" s="36">
        <f t="shared" ref="J103" si="280">IF(SUM(G$7:I$7)=0,0,J83/SUM(G$7:I$7)*1000)</f>
        <v>0</v>
      </c>
      <c r="K103" s="35">
        <f t="shared" ref="K103:M103" si="281">IF(K$7=0,0,K83/K$7*1000)</f>
        <v>0</v>
      </c>
      <c r="L103" s="35">
        <f t="shared" si="281"/>
        <v>0</v>
      </c>
      <c r="M103" s="35">
        <f t="shared" si="281"/>
        <v>0</v>
      </c>
      <c r="N103" s="36">
        <f t="shared" ref="N103" si="282">IF(SUM(K$7:M$7)=0,0,N83/SUM(K$7:M$7)*1000)</f>
        <v>0</v>
      </c>
      <c r="O103" s="35">
        <f t="shared" ref="O103:Q103" si="283">IF(O$7=0,0,O83/O$7*1000)</f>
        <v>0</v>
      </c>
      <c r="P103" s="35">
        <f t="shared" si="283"/>
        <v>0</v>
      </c>
      <c r="Q103" s="35">
        <f t="shared" si="283"/>
        <v>0</v>
      </c>
      <c r="R103" s="36">
        <f t="shared" ref="R103" si="284">IF(SUM(O$7:Q$7)=0,0,R83/SUM(O$7:Q$7)*1000)</f>
        <v>0</v>
      </c>
      <c r="S103" s="36">
        <f t="shared" ref="S103" si="285">IF(SUMIF($C$4:$R$4,1,$C$7:$R$7)=0,0,S83/SUMIF($C$4:$R$4,1,$C$7:$R$7)*1000)</f>
        <v>0</v>
      </c>
    </row>
    <row r="104" spans="1:19" s="6" customFormat="1" ht="15.65" customHeight="1" x14ac:dyDescent="0.3">
      <c r="A104" s="309"/>
      <c r="B104" s="34" t="s">
        <v>67</v>
      </c>
      <c r="C104" s="37">
        <f t="shared" ref="C104:S104" si="286">IF(C83=0,0,C96/C83)</f>
        <v>0</v>
      </c>
      <c r="D104" s="37">
        <f t="shared" si="286"/>
        <v>0</v>
      </c>
      <c r="E104" s="37">
        <f t="shared" si="286"/>
        <v>0</v>
      </c>
      <c r="F104" s="37">
        <f t="shared" si="286"/>
        <v>0</v>
      </c>
      <c r="G104" s="37">
        <f t="shared" si="286"/>
        <v>0</v>
      </c>
      <c r="H104" s="37">
        <f t="shared" si="286"/>
        <v>0</v>
      </c>
      <c r="I104" s="37">
        <f t="shared" si="286"/>
        <v>0</v>
      </c>
      <c r="J104" s="37">
        <f t="shared" si="286"/>
        <v>0</v>
      </c>
      <c r="K104" s="37">
        <f t="shared" si="286"/>
        <v>0</v>
      </c>
      <c r="L104" s="37">
        <f t="shared" si="286"/>
        <v>0</v>
      </c>
      <c r="M104" s="37">
        <f t="shared" si="286"/>
        <v>0</v>
      </c>
      <c r="N104" s="37">
        <f t="shared" si="286"/>
        <v>0</v>
      </c>
      <c r="O104" s="37">
        <f t="shared" si="286"/>
        <v>0</v>
      </c>
      <c r="P104" s="37">
        <f t="shared" si="286"/>
        <v>0</v>
      </c>
      <c r="Q104" s="37">
        <f t="shared" si="286"/>
        <v>0</v>
      </c>
      <c r="R104" s="37">
        <f t="shared" si="286"/>
        <v>0</v>
      </c>
      <c r="S104" s="37">
        <f t="shared" si="286"/>
        <v>0</v>
      </c>
    </row>
    <row r="105" spans="1:19" s="6" customFormat="1" ht="15.65" customHeight="1" x14ac:dyDescent="0.3">
      <c r="A105" s="309"/>
      <c r="B105" s="34" t="s">
        <v>68</v>
      </c>
      <c r="C105" s="36">
        <f t="shared" ref="C105:E105" si="287">IF(C$7=0,0,C96/C$7*1000)</f>
        <v>0</v>
      </c>
      <c r="D105" s="36">
        <f t="shared" si="287"/>
        <v>0</v>
      </c>
      <c r="E105" s="36">
        <f t="shared" si="287"/>
        <v>0</v>
      </c>
      <c r="F105" s="36">
        <f t="shared" ref="F105" si="288">IF(SUM(C$7:E$7)=0,0,F96/SUM(C$7:E$7)*1000)</f>
        <v>0</v>
      </c>
      <c r="G105" s="36">
        <f t="shared" ref="G105:I105" si="289">IF(G$7=0,0,G96/G$7*1000)</f>
        <v>0</v>
      </c>
      <c r="H105" s="36">
        <f t="shared" si="289"/>
        <v>0</v>
      </c>
      <c r="I105" s="36">
        <f t="shared" si="289"/>
        <v>0</v>
      </c>
      <c r="J105" s="36">
        <f t="shared" ref="J105" si="290">IF(SUM(G$7:I$7)=0,0,J96/SUM(G$7:I$7)*1000)</f>
        <v>0</v>
      </c>
      <c r="K105" s="36">
        <f t="shared" ref="K105:M105" si="291">IF(K$7=0,0,K96/K$7*1000)</f>
        <v>0</v>
      </c>
      <c r="L105" s="36">
        <f t="shared" si="291"/>
        <v>0</v>
      </c>
      <c r="M105" s="36">
        <f t="shared" si="291"/>
        <v>0</v>
      </c>
      <c r="N105" s="36">
        <f t="shared" ref="N105" si="292">IF(SUM(K$7:M$7)=0,0,N96/SUM(K$7:M$7)*1000)</f>
        <v>0</v>
      </c>
      <c r="O105" s="36">
        <f t="shared" ref="O105:Q105" si="293">IF(O$7=0,0,O96/O$7*1000)</f>
        <v>0</v>
      </c>
      <c r="P105" s="36">
        <f t="shared" si="293"/>
        <v>0</v>
      </c>
      <c r="Q105" s="36">
        <f t="shared" si="293"/>
        <v>0</v>
      </c>
      <c r="R105" s="36">
        <f t="shared" ref="R105" si="294">IF(SUM(O$7:Q$7)=0,0,R96/SUM(O$7:Q$7)*1000)</f>
        <v>0</v>
      </c>
      <c r="S105" s="36">
        <f t="shared" ref="S105" si="295">IF(SUMIF($C$4:$R$4,1,$C$7:$R$7)=0,0,S96/SUMIF($C$4:$R$4,1,$C$7:$R$7)*1000)</f>
        <v>0</v>
      </c>
    </row>
    <row r="106" spans="1:19" s="6" customFormat="1" ht="15.65" customHeight="1" x14ac:dyDescent="0.3">
      <c r="A106" s="309"/>
      <c r="B106" s="34" t="s">
        <v>69</v>
      </c>
      <c r="C106" s="37">
        <f t="shared" ref="C106" si="296">IF(C83=0,0,SUM(C97:C101)/C83)</f>
        <v>0</v>
      </c>
      <c r="D106" s="37">
        <f t="shared" ref="D106:R106" si="297">IF(D83=0,0,SUM(D97:D101)/D83)</f>
        <v>0</v>
      </c>
      <c r="E106" s="37">
        <f t="shared" si="297"/>
        <v>0</v>
      </c>
      <c r="F106" s="37">
        <f t="shared" si="297"/>
        <v>0</v>
      </c>
      <c r="G106" s="37">
        <f t="shared" si="297"/>
        <v>0</v>
      </c>
      <c r="H106" s="37">
        <f t="shared" si="297"/>
        <v>0</v>
      </c>
      <c r="I106" s="37">
        <f t="shared" si="297"/>
        <v>0</v>
      </c>
      <c r="J106" s="37">
        <f t="shared" si="297"/>
        <v>0</v>
      </c>
      <c r="K106" s="37">
        <f t="shared" si="297"/>
        <v>0</v>
      </c>
      <c r="L106" s="37">
        <f t="shared" si="297"/>
        <v>0</v>
      </c>
      <c r="M106" s="37">
        <f t="shared" si="297"/>
        <v>0</v>
      </c>
      <c r="N106" s="37">
        <f t="shared" si="297"/>
        <v>0</v>
      </c>
      <c r="O106" s="37">
        <f t="shared" si="297"/>
        <v>0</v>
      </c>
      <c r="P106" s="37">
        <f t="shared" si="297"/>
        <v>0</v>
      </c>
      <c r="Q106" s="37">
        <f t="shared" si="297"/>
        <v>0</v>
      </c>
      <c r="R106" s="37">
        <f t="shared" si="297"/>
        <v>0</v>
      </c>
      <c r="S106" s="37">
        <f t="shared" si="217"/>
        <v>0</v>
      </c>
    </row>
    <row r="107" spans="1:19" s="6" customFormat="1" ht="15.65" customHeight="1" thickBot="1" x14ac:dyDescent="0.35">
      <c r="A107" s="310"/>
      <c r="B107" s="38" t="s">
        <v>70</v>
      </c>
      <c r="C107" s="39">
        <f t="shared" ref="C107" si="298">IF(C$7=0,0,SUM(C97:C101)/C$7*1000)</f>
        <v>0</v>
      </c>
      <c r="D107" s="39">
        <f t="shared" ref="D107:E107" si="299">IF(D$7=0,0,SUM(D97:D101)/D$7*1000)</f>
        <v>0</v>
      </c>
      <c r="E107" s="39">
        <f t="shared" si="299"/>
        <v>0</v>
      </c>
      <c r="F107" s="39">
        <f t="shared" ref="F107" si="300">IF(SUM(C$7:E$7)=0,0,SUM(F97:F101)/SUM(C$7:E$7)*1000)</f>
        <v>0</v>
      </c>
      <c r="G107" s="39">
        <f t="shared" ref="G107:I107" si="301">IF(G$7=0,0,SUM(G97:G101)/G$7*1000)</f>
        <v>0</v>
      </c>
      <c r="H107" s="39">
        <f t="shared" si="301"/>
        <v>0</v>
      </c>
      <c r="I107" s="39">
        <f t="shared" si="301"/>
        <v>0</v>
      </c>
      <c r="J107" s="39">
        <f t="shared" ref="J107" si="302">IF(SUM(G$7:I$7)=0,0,SUM(J97:J101)/SUM(G$7:I$7)*1000)</f>
        <v>0</v>
      </c>
      <c r="K107" s="39">
        <f t="shared" ref="K107:M107" si="303">IF(K$7=0,0,SUM(K97:K101)/K$7*1000)</f>
        <v>0</v>
      </c>
      <c r="L107" s="39">
        <f t="shared" si="303"/>
        <v>0</v>
      </c>
      <c r="M107" s="39">
        <f t="shared" si="303"/>
        <v>0</v>
      </c>
      <c r="N107" s="39">
        <f t="shared" ref="N107" si="304">IF(SUM(K$7:M$7)=0,0,SUM(N97:N101)/SUM(K$7:M$7)*1000)</f>
        <v>0</v>
      </c>
      <c r="O107" s="39">
        <f t="shared" ref="O107:Q107" si="305">IF(O$7=0,0,SUM(O97:O101)/O$7*1000)</f>
        <v>0</v>
      </c>
      <c r="P107" s="39">
        <f t="shared" si="305"/>
        <v>0</v>
      </c>
      <c r="Q107" s="39">
        <f t="shared" si="305"/>
        <v>0</v>
      </c>
      <c r="R107" s="39">
        <f t="shared" ref="R107" si="306">IF(SUM(O$7:Q$7)=0,0,SUM(R97:R101)/SUM(O$7:Q$7)*1000)</f>
        <v>0</v>
      </c>
      <c r="S107" s="39">
        <f t="shared" ref="S107" si="307">IF(SUMIF($C$4:$R$4,1,$C$7:$R$7)=0,0,SUM(S97:S101)/SUMIF($C$4:$R$4,1,$C$7:$R$7)*1000)</f>
        <v>0</v>
      </c>
    </row>
    <row r="108" spans="1:19" s="6" customFormat="1" ht="15.65" customHeight="1" x14ac:dyDescent="0.3">
      <c r="A108" s="311" t="s">
        <v>35</v>
      </c>
      <c r="B108" s="17" t="s">
        <v>54</v>
      </c>
      <c r="C108" s="54">
        <f t="shared" ref="C108:E108" si="308">C109+C115</f>
        <v>0</v>
      </c>
      <c r="D108" s="54">
        <f t="shared" si="308"/>
        <v>0</v>
      </c>
      <c r="E108" s="54">
        <f t="shared" si="308"/>
        <v>0</v>
      </c>
      <c r="F108" s="54">
        <f t="shared" ref="F108:F127" si="309">SUM(C108:E108)</f>
        <v>0</v>
      </c>
      <c r="G108" s="54">
        <f t="shared" ref="G108:I108" si="310">G109+G115</f>
        <v>0</v>
      </c>
      <c r="H108" s="54">
        <f t="shared" si="310"/>
        <v>0</v>
      </c>
      <c r="I108" s="54">
        <f t="shared" si="310"/>
        <v>0</v>
      </c>
      <c r="J108" s="54">
        <f t="shared" ref="J108:J127" si="311">SUM(G108:I108)</f>
        <v>0</v>
      </c>
      <c r="K108" s="54">
        <f t="shared" ref="K108:M108" si="312">K109+K115</f>
        <v>0</v>
      </c>
      <c r="L108" s="54">
        <f t="shared" si="312"/>
        <v>0</v>
      </c>
      <c r="M108" s="54">
        <f t="shared" si="312"/>
        <v>0</v>
      </c>
      <c r="N108" s="54">
        <f t="shared" ref="N108:N127" si="313">SUM(K108:M108)</f>
        <v>0</v>
      </c>
      <c r="O108" s="54">
        <f t="shared" ref="O108:Q108" si="314">O109+O115</f>
        <v>0</v>
      </c>
      <c r="P108" s="54">
        <f t="shared" si="314"/>
        <v>0</v>
      </c>
      <c r="Q108" s="54">
        <f t="shared" si="314"/>
        <v>0</v>
      </c>
      <c r="R108" s="54">
        <f t="shared" ref="R108:R127" si="315">SUM(O108:Q108)</f>
        <v>0</v>
      </c>
      <c r="S108" s="56">
        <f t="shared" ref="S108" si="316">SUMIF($C$4:$R$4,1,$C108:$R108)</f>
        <v>0</v>
      </c>
    </row>
    <row r="109" spans="1:19" s="6" customFormat="1" ht="15.65" customHeight="1" x14ac:dyDescent="0.3">
      <c r="A109" s="309"/>
      <c r="B109" s="19" t="s">
        <v>55</v>
      </c>
      <c r="C109" s="55">
        <f t="shared" ref="C109:E109" si="317">SUM(C110:C114)</f>
        <v>0</v>
      </c>
      <c r="D109" s="55">
        <f t="shared" si="317"/>
        <v>0</v>
      </c>
      <c r="E109" s="55">
        <f t="shared" si="317"/>
        <v>0</v>
      </c>
      <c r="F109" s="53">
        <f t="shared" si="309"/>
        <v>0</v>
      </c>
      <c r="G109" s="55">
        <f t="shared" ref="G109:I109" si="318">SUM(G110:G114)</f>
        <v>0</v>
      </c>
      <c r="H109" s="55">
        <f t="shared" si="318"/>
        <v>0</v>
      </c>
      <c r="I109" s="55">
        <f t="shared" si="318"/>
        <v>0</v>
      </c>
      <c r="J109" s="53">
        <f t="shared" si="311"/>
        <v>0</v>
      </c>
      <c r="K109" s="55">
        <f t="shared" ref="K109:M109" si="319">SUM(K110:K114)</f>
        <v>0</v>
      </c>
      <c r="L109" s="55">
        <f t="shared" si="319"/>
        <v>0</v>
      </c>
      <c r="M109" s="55">
        <f t="shared" si="319"/>
        <v>0</v>
      </c>
      <c r="N109" s="53">
        <f t="shared" si="313"/>
        <v>0</v>
      </c>
      <c r="O109" s="55">
        <f t="shared" ref="O109:Q109" si="320">SUM(O110:O114)</f>
        <v>0</v>
      </c>
      <c r="P109" s="55">
        <f t="shared" si="320"/>
        <v>0</v>
      </c>
      <c r="Q109" s="55">
        <f t="shared" si="320"/>
        <v>0</v>
      </c>
      <c r="R109" s="53">
        <f t="shared" si="315"/>
        <v>0</v>
      </c>
      <c r="S109" s="57">
        <f t="shared" si="176"/>
        <v>0</v>
      </c>
    </row>
    <row r="110" spans="1:19" s="6" customFormat="1" ht="15.65" customHeight="1" x14ac:dyDescent="0.3">
      <c r="A110" s="309"/>
      <c r="B110" s="21" t="s">
        <v>56</v>
      </c>
      <c r="C110" s="49"/>
      <c r="D110" s="49"/>
      <c r="E110" s="49"/>
      <c r="F110" s="52">
        <f t="shared" si="309"/>
        <v>0</v>
      </c>
      <c r="G110" s="49"/>
      <c r="H110" s="49"/>
      <c r="I110" s="49"/>
      <c r="J110" s="52">
        <f t="shared" si="311"/>
        <v>0</v>
      </c>
      <c r="K110" s="49"/>
      <c r="L110" s="49"/>
      <c r="M110" s="49"/>
      <c r="N110" s="52">
        <f t="shared" si="313"/>
        <v>0</v>
      </c>
      <c r="O110" s="49"/>
      <c r="P110" s="49"/>
      <c r="Q110" s="49"/>
      <c r="R110" s="52">
        <f t="shared" si="315"/>
        <v>0</v>
      </c>
      <c r="S110" s="58">
        <f t="shared" si="176"/>
        <v>0</v>
      </c>
    </row>
    <row r="111" spans="1:19" s="6" customFormat="1" ht="15.65" customHeight="1" x14ac:dyDescent="0.3">
      <c r="A111" s="309"/>
      <c r="B111" s="22" t="s">
        <v>57</v>
      </c>
      <c r="C111" s="50"/>
      <c r="D111" s="50"/>
      <c r="E111" s="50"/>
      <c r="F111" s="53">
        <f t="shared" si="309"/>
        <v>0</v>
      </c>
      <c r="G111" s="50"/>
      <c r="H111" s="50"/>
      <c r="I111" s="50"/>
      <c r="J111" s="53">
        <f t="shared" si="311"/>
        <v>0</v>
      </c>
      <c r="K111" s="50"/>
      <c r="L111" s="50"/>
      <c r="M111" s="50"/>
      <c r="N111" s="53">
        <f t="shared" si="313"/>
        <v>0</v>
      </c>
      <c r="O111" s="50"/>
      <c r="P111" s="50"/>
      <c r="Q111" s="50"/>
      <c r="R111" s="53">
        <f t="shared" si="315"/>
        <v>0</v>
      </c>
      <c r="S111" s="59">
        <f t="shared" si="176"/>
        <v>0</v>
      </c>
    </row>
    <row r="112" spans="1:19" s="6" customFormat="1" ht="15.65" customHeight="1" x14ac:dyDescent="0.3">
      <c r="A112" s="309"/>
      <c r="B112" s="22" t="s">
        <v>58</v>
      </c>
      <c r="C112" s="50"/>
      <c r="D112" s="50"/>
      <c r="E112" s="50"/>
      <c r="F112" s="53">
        <f t="shared" si="309"/>
        <v>0</v>
      </c>
      <c r="G112" s="50"/>
      <c r="H112" s="50"/>
      <c r="I112" s="50"/>
      <c r="J112" s="53">
        <f t="shared" si="311"/>
        <v>0</v>
      </c>
      <c r="K112" s="50"/>
      <c r="L112" s="50"/>
      <c r="M112" s="50"/>
      <c r="N112" s="53">
        <f t="shared" si="313"/>
        <v>0</v>
      </c>
      <c r="O112" s="50"/>
      <c r="P112" s="50"/>
      <c r="Q112" s="50"/>
      <c r="R112" s="53">
        <f t="shared" si="315"/>
        <v>0</v>
      </c>
      <c r="S112" s="59">
        <f t="shared" si="176"/>
        <v>0</v>
      </c>
    </row>
    <row r="113" spans="1:19" s="6" customFormat="1" ht="15.65" customHeight="1" x14ac:dyDescent="0.3">
      <c r="A113" s="309"/>
      <c r="B113" s="22" t="s">
        <v>59</v>
      </c>
      <c r="C113" s="50"/>
      <c r="D113" s="50"/>
      <c r="E113" s="50"/>
      <c r="F113" s="53">
        <f t="shared" si="309"/>
        <v>0</v>
      </c>
      <c r="G113" s="50"/>
      <c r="H113" s="50"/>
      <c r="I113" s="50"/>
      <c r="J113" s="53">
        <f t="shared" si="311"/>
        <v>0</v>
      </c>
      <c r="K113" s="50"/>
      <c r="L113" s="50"/>
      <c r="M113" s="50"/>
      <c r="N113" s="53">
        <f t="shared" si="313"/>
        <v>0</v>
      </c>
      <c r="O113" s="50"/>
      <c r="P113" s="50"/>
      <c r="Q113" s="50"/>
      <c r="R113" s="53">
        <f t="shared" si="315"/>
        <v>0</v>
      </c>
      <c r="S113" s="59">
        <f t="shared" si="176"/>
        <v>0</v>
      </c>
    </row>
    <row r="114" spans="1:19" s="6" customFormat="1" ht="15.65" customHeight="1" x14ac:dyDescent="0.3">
      <c r="A114" s="309"/>
      <c r="B114" s="23" t="s">
        <v>148</v>
      </c>
      <c r="C114" s="51"/>
      <c r="D114" s="51"/>
      <c r="E114" s="51"/>
      <c r="F114" s="54">
        <f t="shared" si="309"/>
        <v>0</v>
      </c>
      <c r="G114" s="51"/>
      <c r="H114" s="51"/>
      <c r="I114" s="51"/>
      <c r="J114" s="54">
        <f t="shared" si="311"/>
        <v>0</v>
      </c>
      <c r="K114" s="51"/>
      <c r="L114" s="51"/>
      <c r="M114" s="51"/>
      <c r="N114" s="54">
        <f t="shared" si="313"/>
        <v>0</v>
      </c>
      <c r="O114" s="51"/>
      <c r="P114" s="51"/>
      <c r="Q114" s="51"/>
      <c r="R114" s="54">
        <f t="shared" si="315"/>
        <v>0</v>
      </c>
      <c r="S114" s="83">
        <f t="shared" si="176"/>
        <v>0</v>
      </c>
    </row>
    <row r="115" spans="1:19" s="6" customFormat="1" ht="15.65" customHeight="1" x14ac:dyDescent="0.3">
      <c r="A115" s="309"/>
      <c r="B115" s="19" t="s">
        <v>60</v>
      </c>
      <c r="C115" s="55">
        <f t="shared" ref="C115" si="321">SUM(C116:C120)</f>
        <v>0</v>
      </c>
      <c r="D115" s="55">
        <f t="shared" ref="D115:E115" si="322">SUM(D116:D120)</f>
        <v>0</v>
      </c>
      <c r="E115" s="55">
        <f t="shared" si="322"/>
        <v>0</v>
      </c>
      <c r="F115" s="53">
        <f t="shared" si="309"/>
        <v>0</v>
      </c>
      <c r="G115" s="55">
        <f t="shared" ref="G115" si="323">SUM(G116:G120)</f>
        <v>0</v>
      </c>
      <c r="H115" s="55">
        <f t="shared" ref="H115:I115" si="324">SUM(H116:H120)</f>
        <v>0</v>
      </c>
      <c r="I115" s="55">
        <f t="shared" si="324"/>
        <v>0</v>
      </c>
      <c r="J115" s="53">
        <f t="shared" si="311"/>
        <v>0</v>
      </c>
      <c r="K115" s="55">
        <f t="shared" ref="K115" si="325">SUM(K116:K120)</f>
        <v>0</v>
      </c>
      <c r="L115" s="55">
        <f t="shared" ref="L115:M115" si="326">SUM(L116:L120)</f>
        <v>0</v>
      </c>
      <c r="M115" s="55">
        <f t="shared" si="326"/>
        <v>0</v>
      </c>
      <c r="N115" s="53">
        <f t="shared" si="313"/>
        <v>0</v>
      </c>
      <c r="O115" s="55">
        <f t="shared" ref="O115" si="327">SUM(O116:O120)</f>
        <v>0</v>
      </c>
      <c r="P115" s="55">
        <f t="shared" ref="P115:Q115" si="328">SUM(P116:P120)</f>
        <v>0</v>
      </c>
      <c r="Q115" s="55">
        <f t="shared" si="328"/>
        <v>0</v>
      </c>
      <c r="R115" s="53">
        <f t="shared" si="315"/>
        <v>0</v>
      </c>
      <c r="S115" s="57">
        <f t="shared" si="176"/>
        <v>0</v>
      </c>
    </row>
    <row r="116" spans="1:19" s="6" customFormat="1" ht="15.65" customHeight="1" x14ac:dyDescent="0.3">
      <c r="A116" s="309"/>
      <c r="B116" s="24" t="s">
        <v>56</v>
      </c>
      <c r="C116" s="49"/>
      <c r="D116" s="49"/>
      <c r="E116" s="49"/>
      <c r="F116" s="52">
        <f t="shared" si="309"/>
        <v>0</v>
      </c>
      <c r="G116" s="49"/>
      <c r="H116" s="49"/>
      <c r="I116" s="49"/>
      <c r="J116" s="52">
        <f t="shared" si="311"/>
        <v>0</v>
      </c>
      <c r="K116" s="49"/>
      <c r="L116" s="49"/>
      <c r="M116" s="49"/>
      <c r="N116" s="52">
        <f t="shared" si="313"/>
        <v>0</v>
      </c>
      <c r="O116" s="49"/>
      <c r="P116" s="49"/>
      <c r="Q116" s="49"/>
      <c r="R116" s="52">
        <f t="shared" si="315"/>
        <v>0</v>
      </c>
      <c r="S116" s="58">
        <f t="shared" si="176"/>
        <v>0</v>
      </c>
    </row>
    <row r="117" spans="1:19" s="6" customFormat="1" ht="15.65" customHeight="1" x14ac:dyDescent="0.3">
      <c r="A117" s="309"/>
      <c r="B117" s="25" t="s">
        <v>61</v>
      </c>
      <c r="C117" s="50"/>
      <c r="D117" s="50"/>
      <c r="E117" s="50"/>
      <c r="F117" s="53">
        <f t="shared" si="309"/>
        <v>0</v>
      </c>
      <c r="G117" s="50"/>
      <c r="H117" s="50"/>
      <c r="I117" s="50"/>
      <c r="J117" s="53">
        <f t="shared" si="311"/>
        <v>0</v>
      </c>
      <c r="K117" s="50"/>
      <c r="L117" s="50"/>
      <c r="M117" s="50"/>
      <c r="N117" s="53">
        <f t="shared" si="313"/>
        <v>0</v>
      </c>
      <c r="O117" s="50"/>
      <c r="P117" s="50"/>
      <c r="Q117" s="50"/>
      <c r="R117" s="53">
        <f t="shared" si="315"/>
        <v>0</v>
      </c>
      <c r="S117" s="59">
        <f t="shared" si="176"/>
        <v>0</v>
      </c>
    </row>
    <row r="118" spans="1:19" s="6" customFormat="1" ht="15.65" customHeight="1" x14ac:dyDescent="0.3">
      <c r="A118" s="309"/>
      <c r="B118" s="25" t="s">
        <v>58</v>
      </c>
      <c r="C118" s="50"/>
      <c r="D118" s="50"/>
      <c r="E118" s="50"/>
      <c r="F118" s="53">
        <f t="shared" si="309"/>
        <v>0</v>
      </c>
      <c r="G118" s="50"/>
      <c r="H118" s="50"/>
      <c r="I118" s="50"/>
      <c r="J118" s="53">
        <f t="shared" si="311"/>
        <v>0</v>
      </c>
      <c r="K118" s="50"/>
      <c r="L118" s="50"/>
      <c r="M118" s="50"/>
      <c r="N118" s="53">
        <f t="shared" si="313"/>
        <v>0</v>
      </c>
      <c r="O118" s="50"/>
      <c r="P118" s="50"/>
      <c r="Q118" s="50"/>
      <c r="R118" s="53">
        <f t="shared" si="315"/>
        <v>0</v>
      </c>
      <c r="S118" s="59">
        <f t="shared" si="176"/>
        <v>0</v>
      </c>
    </row>
    <row r="119" spans="1:19" s="6" customFormat="1" ht="15.65" customHeight="1" x14ac:dyDescent="0.3">
      <c r="A119" s="309"/>
      <c r="B119" s="25" t="s">
        <v>62</v>
      </c>
      <c r="C119" s="50"/>
      <c r="D119" s="50"/>
      <c r="E119" s="50"/>
      <c r="F119" s="53">
        <f t="shared" si="309"/>
        <v>0</v>
      </c>
      <c r="G119" s="50"/>
      <c r="H119" s="50"/>
      <c r="I119" s="50"/>
      <c r="J119" s="53">
        <f t="shared" si="311"/>
        <v>0</v>
      </c>
      <c r="K119" s="50"/>
      <c r="L119" s="50"/>
      <c r="M119" s="50"/>
      <c r="N119" s="53">
        <f t="shared" si="313"/>
        <v>0</v>
      </c>
      <c r="O119" s="50"/>
      <c r="P119" s="50"/>
      <c r="Q119" s="50"/>
      <c r="R119" s="53">
        <f t="shared" si="315"/>
        <v>0</v>
      </c>
      <c r="S119" s="59">
        <f t="shared" si="176"/>
        <v>0</v>
      </c>
    </row>
    <row r="120" spans="1:19" s="6" customFormat="1" ht="15.65" customHeight="1" x14ac:dyDescent="0.3">
      <c r="A120" s="309"/>
      <c r="B120" s="23" t="s">
        <v>148</v>
      </c>
      <c r="C120" s="51"/>
      <c r="D120" s="51"/>
      <c r="E120" s="51"/>
      <c r="F120" s="54">
        <f t="shared" si="309"/>
        <v>0</v>
      </c>
      <c r="G120" s="51"/>
      <c r="H120" s="51"/>
      <c r="I120" s="51"/>
      <c r="J120" s="54">
        <f t="shared" si="311"/>
        <v>0</v>
      </c>
      <c r="K120" s="51"/>
      <c r="L120" s="51"/>
      <c r="M120" s="51"/>
      <c r="N120" s="54">
        <f t="shared" si="313"/>
        <v>0</v>
      </c>
      <c r="O120" s="51"/>
      <c r="P120" s="51"/>
      <c r="Q120" s="51"/>
      <c r="R120" s="54">
        <f t="shared" si="315"/>
        <v>0</v>
      </c>
      <c r="S120" s="83">
        <f t="shared" si="176"/>
        <v>0</v>
      </c>
    </row>
    <row r="121" spans="1:19" s="6" customFormat="1" ht="15.65" customHeight="1" x14ac:dyDescent="0.3">
      <c r="A121" s="309"/>
      <c r="B121" s="13" t="s">
        <v>43</v>
      </c>
      <c r="C121" s="60">
        <f t="shared" ref="C121:E121" si="329">C110+C116</f>
        <v>0</v>
      </c>
      <c r="D121" s="60">
        <f t="shared" si="329"/>
        <v>0</v>
      </c>
      <c r="E121" s="61">
        <f t="shared" si="329"/>
        <v>0</v>
      </c>
      <c r="F121" s="60">
        <f t="shared" si="309"/>
        <v>0</v>
      </c>
      <c r="G121" s="60">
        <f t="shared" ref="G121:I121" si="330">G110+G116</f>
        <v>0</v>
      </c>
      <c r="H121" s="60">
        <f t="shared" si="330"/>
        <v>0</v>
      </c>
      <c r="I121" s="61">
        <f t="shared" si="330"/>
        <v>0</v>
      </c>
      <c r="J121" s="60">
        <f t="shared" si="311"/>
        <v>0</v>
      </c>
      <c r="K121" s="60">
        <f t="shared" ref="K121:M121" si="331">K110+K116</f>
        <v>0</v>
      </c>
      <c r="L121" s="60">
        <f t="shared" si="331"/>
        <v>0</v>
      </c>
      <c r="M121" s="61">
        <f t="shared" si="331"/>
        <v>0</v>
      </c>
      <c r="N121" s="60">
        <f t="shared" si="313"/>
        <v>0</v>
      </c>
      <c r="O121" s="60">
        <f t="shared" ref="O121:Q121" si="332">O110+O116</f>
        <v>0</v>
      </c>
      <c r="P121" s="60">
        <f t="shared" si="332"/>
        <v>0</v>
      </c>
      <c r="Q121" s="61">
        <f t="shared" si="332"/>
        <v>0</v>
      </c>
      <c r="R121" s="60">
        <f t="shared" si="315"/>
        <v>0</v>
      </c>
      <c r="S121" s="62">
        <f t="shared" si="176"/>
        <v>0</v>
      </c>
    </row>
    <row r="122" spans="1:19" s="6" customFormat="1" ht="15.65" customHeight="1" x14ac:dyDescent="0.3">
      <c r="A122" s="309"/>
      <c r="B122" s="13" t="s">
        <v>44</v>
      </c>
      <c r="C122" s="63">
        <f t="shared" ref="C122:E122" si="333">C111</f>
        <v>0</v>
      </c>
      <c r="D122" s="63">
        <f t="shared" si="333"/>
        <v>0</v>
      </c>
      <c r="E122" s="64">
        <f t="shared" si="333"/>
        <v>0</v>
      </c>
      <c r="F122" s="63">
        <f t="shared" si="309"/>
        <v>0</v>
      </c>
      <c r="G122" s="63">
        <f t="shared" ref="G122:I122" si="334">G111</f>
        <v>0</v>
      </c>
      <c r="H122" s="63">
        <f t="shared" si="334"/>
        <v>0</v>
      </c>
      <c r="I122" s="64">
        <f t="shared" si="334"/>
        <v>0</v>
      </c>
      <c r="J122" s="63">
        <f t="shared" si="311"/>
        <v>0</v>
      </c>
      <c r="K122" s="63">
        <f t="shared" ref="K122:M122" si="335">K111</f>
        <v>0</v>
      </c>
      <c r="L122" s="63">
        <f t="shared" si="335"/>
        <v>0</v>
      </c>
      <c r="M122" s="64">
        <f t="shared" si="335"/>
        <v>0</v>
      </c>
      <c r="N122" s="63">
        <f t="shared" si="313"/>
        <v>0</v>
      </c>
      <c r="O122" s="63">
        <f t="shared" ref="O122:Q122" si="336">O111</f>
        <v>0</v>
      </c>
      <c r="P122" s="63">
        <f t="shared" si="336"/>
        <v>0</v>
      </c>
      <c r="Q122" s="64">
        <f t="shared" si="336"/>
        <v>0</v>
      </c>
      <c r="R122" s="63">
        <f t="shared" si="315"/>
        <v>0</v>
      </c>
      <c r="S122" s="65">
        <f t="shared" si="176"/>
        <v>0</v>
      </c>
    </row>
    <row r="123" spans="1:19" s="6" customFormat="1" ht="15.65" customHeight="1" x14ac:dyDescent="0.3">
      <c r="A123" s="309"/>
      <c r="B123" s="13" t="s">
        <v>45</v>
      </c>
      <c r="C123" s="63">
        <f t="shared" ref="C123:E123" si="337">C112+C118</f>
        <v>0</v>
      </c>
      <c r="D123" s="63">
        <f t="shared" si="337"/>
        <v>0</v>
      </c>
      <c r="E123" s="64">
        <f t="shared" si="337"/>
        <v>0</v>
      </c>
      <c r="F123" s="63">
        <f t="shared" si="309"/>
        <v>0</v>
      </c>
      <c r="G123" s="63">
        <f t="shared" ref="G123:I123" si="338">G112+G118</f>
        <v>0</v>
      </c>
      <c r="H123" s="63">
        <f t="shared" si="338"/>
        <v>0</v>
      </c>
      <c r="I123" s="64">
        <f t="shared" si="338"/>
        <v>0</v>
      </c>
      <c r="J123" s="63">
        <f t="shared" si="311"/>
        <v>0</v>
      </c>
      <c r="K123" s="63">
        <f t="shared" ref="K123:M123" si="339">K112+K118</f>
        <v>0</v>
      </c>
      <c r="L123" s="63">
        <f t="shared" si="339"/>
        <v>0</v>
      </c>
      <c r="M123" s="64">
        <f t="shared" si="339"/>
        <v>0</v>
      </c>
      <c r="N123" s="63">
        <f t="shared" si="313"/>
        <v>0</v>
      </c>
      <c r="O123" s="63">
        <f t="shared" ref="O123:Q123" si="340">O112+O118</f>
        <v>0</v>
      </c>
      <c r="P123" s="63">
        <f t="shared" si="340"/>
        <v>0</v>
      </c>
      <c r="Q123" s="64">
        <f t="shared" si="340"/>
        <v>0</v>
      </c>
      <c r="R123" s="63">
        <f t="shared" si="315"/>
        <v>0</v>
      </c>
      <c r="S123" s="65">
        <f t="shared" si="176"/>
        <v>0</v>
      </c>
    </row>
    <row r="124" spans="1:19" s="6" customFormat="1" ht="15.65" customHeight="1" x14ac:dyDescent="0.3">
      <c r="A124" s="309"/>
      <c r="B124" s="13" t="s">
        <v>63</v>
      </c>
      <c r="C124" s="63">
        <f t="shared" ref="C124:E124" si="341">C113</f>
        <v>0</v>
      </c>
      <c r="D124" s="63">
        <f t="shared" si="341"/>
        <v>0</v>
      </c>
      <c r="E124" s="64">
        <f t="shared" si="341"/>
        <v>0</v>
      </c>
      <c r="F124" s="63">
        <f t="shared" si="309"/>
        <v>0</v>
      </c>
      <c r="G124" s="63">
        <f t="shared" ref="G124:I124" si="342">G113</f>
        <v>0</v>
      </c>
      <c r="H124" s="63">
        <f t="shared" si="342"/>
        <v>0</v>
      </c>
      <c r="I124" s="64">
        <f t="shared" si="342"/>
        <v>0</v>
      </c>
      <c r="J124" s="63">
        <f t="shared" si="311"/>
        <v>0</v>
      </c>
      <c r="K124" s="63">
        <f t="shared" ref="K124:M124" si="343">K113</f>
        <v>0</v>
      </c>
      <c r="L124" s="63">
        <f t="shared" si="343"/>
        <v>0</v>
      </c>
      <c r="M124" s="64">
        <f t="shared" si="343"/>
        <v>0</v>
      </c>
      <c r="N124" s="63">
        <f t="shared" si="313"/>
        <v>0</v>
      </c>
      <c r="O124" s="63">
        <f t="shared" ref="O124:Q124" si="344">O113</f>
        <v>0</v>
      </c>
      <c r="P124" s="63">
        <f t="shared" si="344"/>
        <v>0</v>
      </c>
      <c r="Q124" s="64">
        <f t="shared" si="344"/>
        <v>0</v>
      </c>
      <c r="R124" s="63">
        <f t="shared" si="315"/>
        <v>0</v>
      </c>
      <c r="S124" s="65">
        <f t="shared" si="176"/>
        <v>0</v>
      </c>
    </row>
    <row r="125" spans="1:19" s="6" customFormat="1" ht="15.65" customHeight="1" x14ac:dyDescent="0.3">
      <c r="A125" s="309"/>
      <c r="B125" s="13" t="s">
        <v>64</v>
      </c>
      <c r="C125" s="63">
        <f t="shared" ref="C125:E125" si="345">C119</f>
        <v>0</v>
      </c>
      <c r="D125" s="63">
        <f t="shared" si="345"/>
        <v>0</v>
      </c>
      <c r="E125" s="64">
        <f t="shared" si="345"/>
        <v>0</v>
      </c>
      <c r="F125" s="63">
        <f t="shared" si="309"/>
        <v>0</v>
      </c>
      <c r="G125" s="63">
        <f t="shared" ref="G125:I125" si="346">G119</f>
        <v>0</v>
      </c>
      <c r="H125" s="63">
        <f t="shared" si="346"/>
        <v>0</v>
      </c>
      <c r="I125" s="64">
        <f t="shared" si="346"/>
        <v>0</v>
      </c>
      <c r="J125" s="63">
        <f t="shared" si="311"/>
        <v>0</v>
      </c>
      <c r="K125" s="63">
        <f t="shared" ref="K125:M125" si="347">K119</f>
        <v>0</v>
      </c>
      <c r="L125" s="63">
        <f t="shared" si="347"/>
        <v>0</v>
      </c>
      <c r="M125" s="64">
        <f t="shared" si="347"/>
        <v>0</v>
      </c>
      <c r="N125" s="63">
        <f t="shared" si="313"/>
        <v>0</v>
      </c>
      <c r="O125" s="63">
        <f t="shared" ref="O125:Q125" si="348">O119</f>
        <v>0</v>
      </c>
      <c r="P125" s="63">
        <f t="shared" si="348"/>
        <v>0</v>
      </c>
      <c r="Q125" s="64">
        <f t="shared" si="348"/>
        <v>0</v>
      </c>
      <c r="R125" s="63">
        <f t="shared" si="315"/>
        <v>0</v>
      </c>
      <c r="S125" s="65">
        <f t="shared" si="176"/>
        <v>0</v>
      </c>
    </row>
    <row r="126" spans="1:19" s="6" customFormat="1" ht="15.65" customHeight="1" x14ac:dyDescent="0.3">
      <c r="A126" s="309"/>
      <c r="B126" s="13" t="s">
        <v>65</v>
      </c>
      <c r="C126" s="63">
        <f t="shared" ref="C126:E126" si="349">C117</f>
        <v>0</v>
      </c>
      <c r="D126" s="63">
        <f t="shared" si="349"/>
        <v>0</v>
      </c>
      <c r="E126" s="64">
        <f t="shared" si="349"/>
        <v>0</v>
      </c>
      <c r="F126" s="63">
        <f t="shared" si="309"/>
        <v>0</v>
      </c>
      <c r="G126" s="63">
        <f t="shared" ref="G126:I126" si="350">G117</f>
        <v>0</v>
      </c>
      <c r="H126" s="63">
        <f t="shared" si="350"/>
        <v>0</v>
      </c>
      <c r="I126" s="64">
        <f t="shared" si="350"/>
        <v>0</v>
      </c>
      <c r="J126" s="63">
        <f t="shared" si="311"/>
        <v>0</v>
      </c>
      <c r="K126" s="63">
        <f t="shared" ref="K126:M126" si="351">K117</f>
        <v>0</v>
      </c>
      <c r="L126" s="63">
        <f t="shared" si="351"/>
        <v>0</v>
      </c>
      <c r="M126" s="64">
        <f t="shared" si="351"/>
        <v>0</v>
      </c>
      <c r="N126" s="63">
        <f t="shared" si="313"/>
        <v>0</v>
      </c>
      <c r="O126" s="63">
        <f t="shared" ref="O126:Q126" si="352">O117</f>
        <v>0</v>
      </c>
      <c r="P126" s="63">
        <f t="shared" si="352"/>
        <v>0</v>
      </c>
      <c r="Q126" s="64">
        <f t="shared" si="352"/>
        <v>0</v>
      </c>
      <c r="R126" s="63">
        <f t="shared" si="315"/>
        <v>0</v>
      </c>
      <c r="S126" s="65">
        <f t="shared" si="176"/>
        <v>0</v>
      </c>
    </row>
    <row r="127" spans="1:19" s="6" customFormat="1" ht="15.65" customHeight="1" x14ac:dyDescent="0.3">
      <c r="A127" s="309"/>
      <c r="B127" s="30" t="s">
        <v>149</v>
      </c>
      <c r="C127" s="31">
        <f t="shared" ref="C127:E127" si="353">C114+C120</f>
        <v>0</v>
      </c>
      <c r="D127" s="31">
        <f t="shared" si="353"/>
        <v>0</v>
      </c>
      <c r="E127" s="32">
        <f t="shared" si="353"/>
        <v>0</v>
      </c>
      <c r="F127" s="32">
        <f t="shared" si="309"/>
        <v>0</v>
      </c>
      <c r="G127" s="31">
        <f t="shared" ref="G127:I127" si="354">G114+G120</f>
        <v>0</v>
      </c>
      <c r="H127" s="31">
        <f t="shared" si="354"/>
        <v>0</v>
      </c>
      <c r="I127" s="32">
        <f t="shared" si="354"/>
        <v>0</v>
      </c>
      <c r="J127" s="32">
        <f t="shared" si="311"/>
        <v>0</v>
      </c>
      <c r="K127" s="31">
        <f t="shared" ref="K127:M127" si="355">K114+K120</f>
        <v>0</v>
      </c>
      <c r="L127" s="31">
        <f t="shared" si="355"/>
        <v>0</v>
      </c>
      <c r="M127" s="32">
        <f t="shared" si="355"/>
        <v>0</v>
      </c>
      <c r="N127" s="32">
        <f t="shared" si="313"/>
        <v>0</v>
      </c>
      <c r="O127" s="31">
        <f t="shared" ref="O127:Q127" si="356">O114+O120</f>
        <v>0</v>
      </c>
      <c r="P127" s="31">
        <f t="shared" si="356"/>
        <v>0</v>
      </c>
      <c r="Q127" s="32">
        <f t="shared" si="356"/>
        <v>0</v>
      </c>
      <c r="R127" s="32">
        <f t="shared" si="315"/>
        <v>0</v>
      </c>
      <c r="S127" s="33">
        <f t="shared" si="176"/>
        <v>0</v>
      </c>
    </row>
    <row r="128" spans="1:19" s="6" customFormat="1" ht="15.65" customHeight="1" x14ac:dyDescent="0.3">
      <c r="A128" s="309"/>
      <c r="B128" s="34" t="s">
        <v>66</v>
      </c>
      <c r="C128" s="35">
        <f t="shared" ref="C128:E128" si="357">IF(C$7=0,0,C108/C$7*1000)</f>
        <v>0</v>
      </c>
      <c r="D128" s="35">
        <f t="shared" si="357"/>
        <v>0</v>
      </c>
      <c r="E128" s="35">
        <f t="shared" si="357"/>
        <v>0</v>
      </c>
      <c r="F128" s="36">
        <f t="shared" ref="F128" si="358">IF(SUM(C$7:E$7)=0,0,F108/SUM(C$7:E$7)*1000)</f>
        <v>0</v>
      </c>
      <c r="G128" s="35">
        <f t="shared" ref="G128:I128" si="359">IF(G$7=0,0,G108/G$7*1000)</f>
        <v>0</v>
      </c>
      <c r="H128" s="35">
        <f t="shared" si="359"/>
        <v>0</v>
      </c>
      <c r="I128" s="35">
        <f t="shared" si="359"/>
        <v>0</v>
      </c>
      <c r="J128" s="36">
        <f t="shared" ref="J128" si="360">IF(SUM(G$7:I$7)=0,0,J108/SUM(G$7:I$7)*1000)</f>
        <v>0</v>
      </c>
      <c r="K128" s="35">
        <f t="shared" ref="K128:M128" si="361">IF(K$7=0,0,K108/K$7*1000)</f>
        <v>0</v>
      </c>
      <c r="L128" s="35">
        <f t="shared" si="361"/>
        <v>0</v>
      </c>
      <c r="M128" s="35">
        <f t="shared" si="361"/>
        <v>0</v>
      </c>
      <c r="N128" s="36">
        <f t="shared" ref="N128" si="362">IF(SUM(K$7:M$7)=0,0,N108/SUM(K$7:M$7)*1000)</f>
        <v>0</v>
      </c>
      <c r="O128" s="35">
        <f t="shared" ref="O128:Q128" si="363">IF(O$7=0,0,O108/O$7*1000)</f>
        <v>0</v>
      </c>
      <c r="P128" s="35">
        <f t="shared" si="363"/>
        <v>0</v>
      </c>
      <c r="Q128" s="35">
        <f t="shared" si="363"/>
        <v>0</v>
      </c>
      <c r="R128" s="36">
        <f t="shared" ref="R128" si="364">IF(SUM(O$7:Q$7)=0,0,R108/SUM(O$7:Q$7)*1000)</f>
        <v>0</v>
      </c>
      <c r="S128" s="36">
        <f t="shared" ref="S128" si="365">IF(SUMIF($C$4:$R$4,1,$C$7:$R$7)=0,0,S108/SUMIF($C$4:$R$4,1,$C$7:$R$7)*1000)</f>
        <v>0</v>
      </c>
    </row>
    <row r="129" spans="1:19" s="6" customFormat="1" ht="15.65" customHeight="1" x14ac:dyDescent="0.3">
      <c r="A129" s="309"/>
      <c r="B129" s="34" t="s">
        <v>67</v>
      </c>
      <c r="C129" s="37">
        <f t="shared" ref="C129:S129" si="366">IF(C108=0,0,C121/C108)</f>
        <v>0</v>
      </c>
      <c r="D129" s="37">
        <f t="shared" si="366"/>
        <v>0</v>
      </c>
      <c r="E129" s="37">
        <f t="shared" si="366"/>
        <v>0</v>
      </c>
      <c r="F129" s="37">
        <f t="shared" si="366"/>
        <v>0</v>
      </c>
      <c r="G129" s="37">
        <f t="shared" si="366"/>
        <v>0</v>
      </c>
      <c r="H129" s="37">
        <f t="shared" si="366"/>
        <v>0</v>
      </c>
      <c r="I129" s="37">
        <f t="shared" si="366"/>
        <v>0</v>
      </c>
      <c r="J129" s="37">
        <f t="shared" si="366"/>
        <v>0</v>
      </c>
      <c r="K129" s="37">
        <f t="shared" si="366"/>
        <v>0</v>
      </c>
      <c r="L129" s="37">
        <f t="shared" si="366"/>
        <v>0</v>
      </c>
      <c r="M129" s="37">
        <f t="shared" si="366"/>
        <v>0</v>
      </c>
      <c r="N129" s="37">
        <f t="shared" si="366"/>
        <v>0</v>
      </c>
      <c r="O129" s="37">
        <f t="shared" si="366"/>
        <v>0</v>
      </c>
      <c r="P129" s="37">
        <f t="shared" si="366"/>
        <v>0</v>
      </c>
      <c r="Q129" s="37">
        <f t="shared" si="366"/>
        <v>0</v>
      </c>
      <c r="R129" s="37">
        <f t="shared" si="366"/>
        <v>0</v>
      </c>
      <c r="S129" s="37">
        <f t="shared" si="366"/>
        <v>0</v>
      </c>
    </row>
    <row r="130" spans="1:19" s="6" customFormat="1" ht="15.65" customHeight="1" x14ac:dyDescent="0.3">
      <c r="A130" s="309"/>
      <c r="B130" s="34" t="s">
        <v>68</v>
      </c>
      <c r="C130" s="36">
        <f t="shared" ref="C130:E130" si="367">IF(C$7=0,0,C121/C$7*1000)</f>
        <v>0</v>
      </c>
      <c r="D130" s="36">
        <f t="shared" si="367"/>
        <v>0</v>
      </c>
      <c r="E130" s="36">
        <f t="shared" si="367"/>
        <v>0</v>
      </c>
      <c r="F130" s="36">
        <f t="shared" ref="F130" si="368">IF(SUM(C$7:E$7)=0,0,F121/SUM(C$7:E$7)*1000)</f>
        <v>0</v>
      </c>
      <c r="G130" s="36">
        <f t="shared" ref="G130:I130" si="369">IF(G$7=0,0,G121/G$7*1000)</f>
        <v>0</v>
      </c>
      <c r="H130" s="36">
        <f t="shared" si="369"/>
        <v>0</v>
      </c>
      <c r="I130" s="36">
        <f t="shared" si="369"/>
        <v>0</v>
      </c>
      <c r="J130" s="36">
        <f t="shared" ref="J130" si="370">IF(SUM(G$7:I$7)=0,0,J121/SUM(G$7:I$7)*1000)</f>
        <v>0</v>
      </c>
      <c r="K130" s="36">
        <f t="shared" ref="K130:M130" si="371">IF(K$7=0,0,K121/K$7*1000)</f>
        <v>0</v>
      </c>
      <c r="L130" s="36">
        <f t="shared" si="371"/>
        <v>0</v>
      </c>
      <c r="M130" s="36">
        <f t="shared" si="371"/>
        <v>0</v>
      </c>
      <c r="N130" s="36">
        <f t="shared" ref="N130" si="372">IF(SUM(K$7:M$7)=0,0,N121/SUM(K$7:M$7)*1000)</f>
        <v>0</v>
      </c>
      <c r="O130" s="36">
        <f t="shared" ref="O130:Q130" si="373">IF(O$7=0,0,O121/O$7*1000)</f>
        <v>0</v>
      </c>
      <c r="P130" s="36">
        <f t="shared" si="373"/>
        <v>0</v>
      </c>
      <c r="Q130" s="36">
        <f t="shared" si="373"/>
        <v>0</v>
      </c>
      <c r="R130" s="36">
        <f t="shared" ref="R130" si="374">IF(SUM(O$7:Q$7)=0,0,R121/SUM(O$7:Q$7)*1000)</f>
        <v>0</v>
      </c>
      <c r="S130" s="36">
        <f t="shared" ref="S130" si="375">IF(SUMIF($C$4:$R$4,1,$C$7:$R$7)=0,0,S121/SUMIF($C$4:$R$4,1,$C$7:$R$7)*1000)</f>
        <v>0</v>
      </c>
    </row>
    <row r="131" spans="1:19" s="6" customFormat="1" ht="15.65" customHeight="1" x14ac:dyDescent="0.3">
      <c r="A131" s="309"/>
      <c r="B131" s="34" t="s">
        <v>69</v>
      </c>
      <c r="C131" s="37">
        <f t="shared" ref="C131" si="376">IF(C108=0,0,SUM(C122:C126)/C108)</f>
        <v>0</v>
      </c>
      <c r="D131" s="37">
        <f t="shared" ref="D131:S156" si="377">IF(D108=0,0,SUM(D122:D126)/D108)</f>
        <v>0</v>
      </c>
      <c r="E131" s="37">
        <f t="shared" si="377"/>
        <v>0</v>
      </c>
      <c r="F131" s="37">
        <f t="shared" si="377"/>
        <v>0</v>
      </c>
      <c r="G131" s="37">
        <f t="shared" si="377"/>
        <v>0</v>
      </c>
      <c r="H131" s="37">
        <f t="shared" si="377"/>
        <v>0</v>
      </c>
      <c r="I131" s="37">
        <f t="shared" si="377"/>
        <v>0</v>
      </c>
      <c r="J131" s="37">
        <f t="shared" si="377"/>
        <v>0</v>
      </c>
      <c r="K131" s="37">
        <f t="shared" si="377"/>
        <v>0</v>
      </c>
      <c r="L131" s="37">
        <f t="shared" si="377"/>
        <v>0</v>
      </c>
      <c r="M131" s="37">
        <f t="shared" si="377"/>
        <v>0</v>
      </c>
      <c r="N131" s="37">
        <f t="shared" si="377"/>
        <v>0</v>
      </c>
      <c r="O131" s="37">
        <f t="shared" si="377"/>
        <v>0</v>
      </c>
      <c r="P131" s="37">
        <f t="shared" si="377"/>
        <v>0</v>
      </c>
      <c r="Q131" s="37">
        <f t="shared" si="377"/>
        <v>0</v>
      </c>
      <c r="R131" s="37">
        <f t="shared" si="377"/>
        <v>0</v>
      </c>
      <c r="S131" s="37">
        <f t="shared" si="377"/>
        <v>0</v>
      </c>
    </row>
    <row r="132" spans="1:19" s="6" customFormat="1" ht="15.65" customHeight="1" thickBot="1" x14ac:dyDescent="0.35">
      <c r="A132" s="310"/>
      <c r="B132" s="38" t="s">
        <v>70</v>
      </c>
      <c r="C132" s="39">
        <f t="shared" ref="C132" si="378">IF(C$7=0,0,SUM(C122:C126)/C$7*1000)</f>
        <v>0</v>
      </c>
      <c r="D132" s="39">
        <f t="shared" ref="D132:E132" si="379">IF(D$7=0,0,SUM(D122:D126)/D$7*1000)</f>
        <v>0</v>
      </c>
      <c r="E132" s="39">
        <f t="shared" si="379"/>
        <v>0</v>
      </c>
      <c r="F132" s="39">
        <f t="shared" ref="F132" si="380">IF(SUM(C$7:E$7)=0,0,SUM(F122:F126)/SUM(C$7:E$7)*1000)</f>
        <v>0</v>
      </c>
      <c r="G132" s="39">
        <f t="shared" ref="G132:I132" si="381">IF(G$7=0,0,SUM(G122:G126)/G$7*1000)</f>
        <v>0</v>
      </c>
      <c r="H132" s="39">
        <f t="shared" si="381"/>
        <v>0</v>
      </c>
      <c r="I132" s="39">
        <f t="shared" si="381"/>
        <v>0</v>
      </c>
      <c r="J132" s="39">
        <f t="shared" ref="J132" si="382">IF(SUM(G$7:I$7)=0,0,SUM(J122:J126)/SUM(G$7:I$7)*1000)</f>
        <v>0</v>
      </c>
      <c r="K132" s="39">
        <f t="shared" ref="K132:M132" si="383">IF(K$7=0,0,SUM(K122:K126)/K$7*1000)</f>
        <v>0</v>
      </c>
      <c r="L132" s="39">
        <f t="shared" si="383"/>
        <v>0</v>
      </c>
      <c r="M132" s="39">
        <f t="shared" si="383"/>
        <v>0</v>
      </c>
      <c r="N132" s="39">
        <f t="shared" ref="N132" si="384">IF(SUM(K$7:M$7)=0,0,SUM(N122:N126)/SUM(K$7:M$7)*1000)</f>
        <v>0</v>
      </c>
      <c r="O132" s="39">
        <f t="shared" ref="O132:Q132" si="385">IF(O$7=0,0,SUM(O122:O126)/O$7*1000)</f>
        <v>0</v>
      </c>
      <c r="P132" s="39">
        <f t="shared" si="385"/>
        <v>0</v>
      </c>
      <c r="Q132" s="39">
        <f t="shared" si="385"/>
        <v>0</v>
      </c>
      <c r="R132" s="39">
        <f t="shared" ref="R132" si="386">IF(SUM(O$7:Q$7)=0,0,SUM(R122:R126)/SUM(O$7:Q$7)*1000)</f>
        <v>0</v>
      </c>
      <c r="S132" s="39">
        <f t="shared" ref="S132" si="387">IF(SUMIF($C$4:$R$4,1,$C$7:$R$7)=0,0,SUM(S122:S126)/SUMIF($C$4:$R$4,1,$C$7:$R$7)*1000)</f>
        <v>0</v>
      </c>
    </row>
    <row r="133" spans="1:19" s="6" customFormat="1" ht="15.65" customHeight="1" x14ac:dyDescent="0.3">
      <c r="A133" s="311" t="s">
        <v>36</v>
      </c>
      <c r="B133" s="17" t="s">
        <v>54</v>
      </c>
      <c r="C133" s="54">
        <f t="shared" ref="C133:E133" si="388">C134+C140</f>
        <v>0</v>
      </c>
      <c r="D133" s="54">
        <f t="shared" si="388"/>
        <v>0</v>
      </c>
      <c r="E133" s="54">
        <f t="shared" si="388"/>
        <v>0</v>
      </c>
      <c r="F133" s="54">
        <f t="shared" ref="F133:F152" si="389">SUM(C133:E133)</f>
        <v>0</v>
      </c>
      <c r="G133" s="54">
        <f t="shared" ref="G133:I133" si="390">G134+G140</f>
        <v>0</v>
      </c>
      <c r="H133" s="54">
        <f t="shared" si="390"/>
        <v>0</v>
      </c>
      <c r="I133" s="54">
        <f t="shared" si="390"/>
        <v>0</v>
      </c>
      <c r="J133" s="54">
        <f t="shared" ref="J133:J152" si="391">SUM(G133:I133)</f>
        <v>0</v>
      </c>
      <c r="K133" s="54">
        <f t="shared" ref="K133:M133" si="392">K134+K140</f>
        <v>0</v>
      </c>
      <c r="L133" s="54">
        <f t="shared" si="392"/>
        <v>0</v>
      </c>
      <c r="M133" s="54">
        <f t="shared" si="392"/>
        <v>0</v>
      </c>
      <c r="N133" s="54">
        <f t="shared" ref="N133:N152" si="393">SUM(K133:M133)</f>
        <v>0</v>
      </c>
      <c r="O133" s="54">
        <f t="shared" ref="O133:Q133" si="394">O134+O140</f>
        <v>0</v>
      </c>
      <c r="P133" s="54">
        <f t="shared" si="394"/>
        <v>0</v>
      </c>
      <c r="Q133" s="54">
        <f t="shared" si="394"/>
        <v>0</v>
      </c>
      <c r="R133" s="54">
        <f t="shared" ref="R133:R152" si="395">SUM(O133:Q133)</f>
        <v>0</v>
      </c>
      <c r="S133" s="56">
        <f t="shared" ref="S133" si="396">SUMIF($C$4:$R$4,1,$C133:$R133)</f>
        <v>0</v>
      </c>
    </row>
    <row r="134" spans="1:19" s="6" customFormat="1" ht="15.65" customHeight="1" x14ac:dyDescent="0.3">
      <c r="A134" s="309"/>
      <c r="B134" s="19" t="s">
        <v>55</v>
      </c>
      <c r="C134" s="55">
        <f t="shared" ref="C134:E134" si="397">SUM(C135:C139)</f>
        <v>0</v>
      </c>
      <c r="D134" s="55">
        <f t="shared" si="397"/>
        <v>0</v>
      </c>
      <c r="E134" s="55">
        <f t="shared" si="397"/>
        <v>0</v>
      </c>
      <c r="F134" s="53">
        <f t="shared" si="389"/>
        <v>0</v>
      </c>
      <c r="G134" s="55">
        <f t="shared" ref="G134:I134" si="398">SUM(G135:G139)</f>
        <v>0</v>
      </c>
      <c r="H134" s="55">
        <f t="shared" si="398"/>
        <v>0</v>
      </c>
      <c r="I134" s="55">
        <f t="shared" si="398"/>
        <v>0</v>
      </c>
      <c r="J134" s="53">
        <f t="shared" si="391"/>
        <v>0</v>
      </c>
      <c r="K134" s="55">
        <f t="shared" ref="K134:M134" si="399">SUM(K135:K139)</f>
        <v>0</v>
      </c>
      <c r="L134" s="55">
        <f t="shared" si="399"/>
        <v>0</v>
      </c>
      <c r="M134" s="55">
        <f t="shared" si="399"/>
        <v>0</v>
      </c>
      <c r="N134" s="53">
        <f t="shared" si="393"/>
        <v>0</v>
      </c>
      <c r="O134" s="55">
        <f t="shared" ref="O134:Q134" si="400">SUM(O135:O139)</f>
        <v>0</v>
      </c>
      <c r="P134" s="55">
        <f t="shared" si="400"/>
        <v>0</v>
      </c>
      <c r="Q134" s="55">
        <f t="shared" si="400"/>
        <v>0</v>
      </c>
      <c r="R134" s="53">
        <f t="shared" si="395"/>
        <v>0</v>
      </c>
      <c r="S134" s="57">
        <f t="shared" si="176"/>
        <v>0</v>
      </c>
    </row>
    <row r="135" spans="1:19" s="6" customFormat="1" ht="15.65" customHeight="1" x14ac:dyDescent="0.3">
      <c r="A135" s="309"/>
      <c r="B135" s="21" t="s">
        <v>56</v>
      </c>
      <c r="C135" s="49"/>
      <c r="D135" s="49"/>
      <c r="E135" s="49"/>
      <c r="F135" s="52">
        <f t="shared" si="389"/>
        <v>0</v>
      </c>
      <c r="G135" s="49"/>
      <c r="H135" s="49"/>
      <c r="I135" s="49"/>
      <c r="J135" s="52">
        <f t="shared" si="391"/>
        <v>0</v>
      </c>
      <c r="K135" s="49"/>
      <c r="L135" s="49"/>
      <c r="M135" s="49"/>
      <c r="N135" s="52">
        <f t="shared" si="393"/>
        <v>0</v>
      </c>
      <c r="O135" s="49"/>
      <c r="P135" s="49"/>
      <c r="Q135" s="49"/>
      <c r="R135" s="52">
        <f t="shared" si="395"/>
        <v>0</v>
      </c>
      <c r="S135" s="58">
        <f t="shared" si="176"/>
        <v>0</v>
      </c>
    </row>
    <row r="136" spans="1:19" s="6" customFormat="1" ht="15.65" customHeight="1" x14ac:dyDescent="0.3">
      <c r="A136" s="309"/>
      <c r="B136" s="22" t="s">
        <v>57</v>
      </c>
      <c r="C136" s="50"/>
      <c r="D136" s="50"/>
      <c r="E136" s="50"/>
      <c r="F136" s="53">
        <f t="shared" si="389"/>
        <v>0</v>
      </c>
      <c r="G136" s="50"/>
      <c r="H136" s="50"/>
      <c r="I136" s="50"/>
      <c r="J136" s="53">
        <f t="shared" si="391"/>
        <v>0</v>
      </c>
      <c r="K136" s="50"/>
      <c r="L136" s="50"/>
      <c r="M136" s="50"/>
      <c r="N136" s="53">
        <f t="shared" si="393"/>
        <v>0</v>
      </c>
      <c r="O136" s="50"/>
      <c r="P136" s="50"/>
      <c r="Q136" s="50"/>
      <c r="R136" s="53">
        <f t="shared" si="395"/>
        <v>0</v>
      </c>
      <c r="S136" s="59">
        <f t="shared" ref="S136:S199" si="401">SUMIF($C$4:$R$4,1,$C136:$R136)</f>
        <v>0</v>
      </c>
    </row>
    <row r="137" spans="1:19" s="6" customFormat="1" ht="15.65" customHeight="1" x14ac:dyDescent="0.3">
      <c r="A137" s="309"/>
      <c r="B137" s="22" t="s">
        <v>58</v>
      </c>
      <c r="C137" s="50"/>
      <c r="D137" s="50"/>
      <c r="E137" s="50"/>
      <c r="F137" s="53">
        <f t="shared" si="389"/>
        <v>0</v>
      </c>
      <c r="G137" s="50"/>
      <c r="H137" s="50"/>
      <c r="I137" s="50"/>
      <c r="J137" s="53">
        <f t="shared" si="391"/>
        <v>0</v>
      </c>
      <c r="K137" s="50"/>
      <c r="L137" s="50"/>
      <c r="M137" s="50"/>
      <c r="N137" s="53">
        <f t="shared" si="393"/>
        <v>0</v>
      </c>
      <c r="O137" s="50"/>
      <c r="P137" s="50"/>
      <c r="Q137" s="50"/>
      <c r="R137" s="53">
        <f t="shared" si="395"/>
        <v>0</v>
      </c>
      <c r="S137" s="59">
        <f t="shared" si="401"/>
        <v>0</v>
      </c>
    </row>
    <row r="138" spans="1:19" s="6" customFormat="1" ht="15.65" customHeight="1" x14ac:dyDescent="0.3">
      <c r="A138" s="309"/>
      <c r="B138" s="22" t="s">
        <v>59</v>
      </c>
      <c r="C138" s="50"/>
      <c r="D138" s="50"/>
      <c r="E138" s="50"/>
      <c r="F138" s="53">
        <f t="shared" si="389"/>
        <v>0</v>
      </c>
      <c r="G138" s="50"/>
      <c r="H138" s="50"/>
      <c r="I138" s="50"/>
      <c r="J138" s="53">
        <f t="shared" si="391"/>
        <v>0</v>
      </c>
      <c r="K138" s="50"/>
      <c r="L138" s="50"/>
      <c r="M138" s="50"/>
      <c r="N138" s="53">
        <f t="shared" si="393"/>
        <v>0</v>
      </c>
      <c r="O138" s="50"/>
      <c r="P138" s="50"/>
      <c r="Q138" s="50"/>
      <c r="R138" s="53">
        <f t="shared" si="395"/>
        <v>0</v>
      </c>
      <c r="S138" s="59">
        <f t="shared" si="401"/>
        <v>0</v>
      </c>
    </row>
    <row r="139" spans="1:19" s="6" customFormat="1" ht="15.65" customHeight="1" x14ac:dyDescent="0.3">
      <c r="A139" s="309"/>
      <c r="B139" s="23" t="s">
        <v>148</v>
      </c>
      <c r="C139" s="51"/>
      <c r="D139" s="51"/>
      <c r="E139" s="51"/>
      <c r="F139" s="54">
        <f t="shared" si="389"/>
        <v>0</v>
      </c>
      <c r="G139" s="51"/>
      <c r="H139" s="51"/>
      <c r="I139" s="51"/>
      <c r="J139" s="54">
        <f t="shared" si="391"/>
        <v>0</v>
      </c>
      <c r="K139" s="51"/>
      <c r="L139" s="51"/>
      <c r="M139" s="51"/>
      <c r="N139" s="54">
        <f t="shared" si="393"/>
        <v>0</v>
      </c>
      <c r="O139" s="51"/>
      <c r="P139" s="51"/>
      <c r="Q139" s="51"/>
      <c r="R139" s="54">
        <f t="shared" si="395"/>
        <v>0</v>
      </c>
      <c r="S139" s="83">
        <f t="shared" si="401"/>
        <v>0</v>
      </c>
    </row>
    <row r="140" spans="1:19" s="6" customFormat="1" ht="15.65" customHeight="1" x14ac:dyDescent="0.3">
      <c r="A140" s="309"/>
      <c r="B140" s="19" t="s">
        <v>60</v>
      </c>
      <c r="C140" s="55">
        <f t="shared" ref="C140" si="402">SUM(C141:C145)</f>
        <v>0</v>
      </c>
      <c r="D140" s="55">
        <f t="shared" ref="D140:E140" si="403">SUM(D141:D145)</f>
        <v>0</v>
      </c>
      <c r="E140" s="55">
        <f t="shared" si="403"/>
        <v>0</v>
      </c>
      <c r="F140" s="53">
        <f t="shared" si="389"/>
        <v>0</v>
      </c>
      <c r="G140" s="55">
        <f t="shared" ref="G140" si="404">SUM(G141:G145)</f>
        <v>0</v>
      </c>
      <c r="H140" s="55">
        <f t="shared" ref="H140:I140" si="405">SUM(H141:H145)</f>
        <v>0</v>
      </c>
      <c r="I140" s="55">
        <f t="shared" si="405"/>
        <v>0</v>
      </c>
      <c r="J140" s="53">
        <f t="shared" si="391"/>
        <v>0</v>
      </c>
      <c r="K140" s="55">
        <f t="shared" ref="K140" si="406">SUM(K141:K145)</f>
        <v>0</v>
      </c>
      <c r="L140" s="55">
        <f t="shared" ref="L140:M140" si="407">SUM(L141:L145)</f>
        <v>0</v>
      </c>
      <c r="M140" s="55">
        <f t="shared" si="407"/>
        <v>0</v>
      </c>
      <c r="N140" s="53">
        <f t="shared" si="393"/>
        <v>0</v>
      </c>
      <c r="O140" s="55">
        <f t="shared" ref="O140" si="408">SUM(O141:O145)</f>
        <v>0</v>
      </c>
      <c r="P140" s="55">
        <f t="shared" ref="P140:Q140" si="409">SUM(P141:P145)</f>
        <v>0</v>
      </c>
      <c r="Q140" s="55">
        <f t="shared" si="409"/>
        <v>0</v>
      </c>
      <c r="R140" s="53">
        <f t="shared" si="395"/>
        <v>0</v>
      </c>
      <c r="S140" s="57">
        <f t="shared" si="401"/>
        <v>0</v>
      </c>
    </row>
    <row r="141" spans="1:19" s="6" customFormat="1" ht="15.65" customHeight="1" x14ac:dyDescent="0.3">
      <c r="A141" s="309"/>
      <c r="B141" s="24" t="s">
        <v>56</v>
      </c>
      <c r="C141" s="49"/>
      <c r="D141" s="49"/>
      <c r="E141" s="49"/>
      <c r="F141" s="52">
        <f t="shared" si="389"/>
        <v>0</v>
      </c>
      <c r="G141" s="49"/>
      <c r="H141" s="49"/>
      <c r="I141" s="49"/>
      <c r="J141" s="52">
        <f t="shared" si="391"/>
        <v>0</v>
      </c>
      <c r="K141" s="49"/>
      <c r="L141" s="49"/>
      <c r="M141" s="49"/>
      <c r="N141" s="52">
        <f t="shared" si="393"/>
        <v>0</v>
      </c>
      <c r="O141" s="49"/>
      <c r="P141" s="49"/>
      <c r="Q141" s="49"/>
      <c r="R141" s="52">
        <f t="shared" si="395"/>
        <v>0</v>
      </c>
      <c r="S141" s="58">
        <f t="shared" si="401"/>
        <v>0</v>
      </c>
    </row>
    <row r="142" spans="1:19" s="6" customFormat="1" ht="15.65" customHeight="1" x14ac:dyDescent="0.3">
      <c r="A142" s="309"/>
      <c r="B142" s="25" t="s">
        <v>61</v>
      </c>
      <c r="C142" s="50"/>
      <c r="D142" s="50"/>
      <c r="E142" s="50"/>
      <c r="F142" s="53">
        <f t="shared" si="389"/>
        <v>0</v>
      </c>
      <c r="G142" s="50"/>
      <c r="H142" s="50"/>
      <c r="I142" s="50"/>
      <c r="J142" s="53">
        <f t="shared" si="391"/>
        <v>0</v>
      </c>
      <c r="K142" s="50"/>
      <c r="L142" s="50"/>
      <c r="M142" s="50"/>
      <c r="N142" s="53">
        <f t="shared" si="393"/>
        <v>0</v>
      </c>
      <c r="O142" s="50"/>
      <c r="P142" s="50"/>
      <c r="Q142" s="50"/>
      <c r="R142" s="53">
        <f t="shared" si="395"/>
        <v>0</v>
      </c>
      <c r="S142" s="59">
        <f t="shared" si="401"/>
        <v>0</v>
      </c>
    </row>
    <row r="143" spans="1:19" s="6" customFormat="1" ht="15.65" customHeight="1" x14ac:dyDescent="0.3">
      <c r="A143" s="309"/>
      <c r="B143" s="25" t="s">
        <v>58</v>
      </c>
      <c r="C143" s="50"/>
      <c r="D143" s="50"/>
      <c r="E143" s="50"/>
      <c r="F143" s="53">
        <f t="shared" si="389"/>
        <v>0</v>
      </c>
      <c r="G143" s="50"/>
      <c r="H143" s="50"/>
      <c r="I143" s="50"/>
      <c r="J143" s="53">
        <f t="shared" si="391"/>
        <v>0</v>
      </c>
      <c r="K143" s="50"/>
      <c r="L143" s="50"/>
      <c r="M143" s="50"/>
      <c r="N143" s="53">
        <f t="shared" si="393"/>
        <v>0</v>
      </c>
      <c r="O143" s="50"/>
      <c r="P143" s="50"/>
      <c r="Q143" s="50"/>
      <c r="R143" s="53">
        <f t="shared" si="395"/>
        <v>0</v>
      </c>
      <c r="S143" s="59">
        <f t="shared" si="401"/>
        <v>0</v>
      </c>
    </row>
    <row r="144" spans="1:19" s="6" customFormat="1" ht="15.65" customHeight="1" x14ac:dyDescent="0.3">
      <c r="A144" s="309"/>
      <c r="B144" s="25" t="s">
        <v>62</v>
      </c>
      <c r="C144" s="50"/>
      <c r="D144" s="50"/>
      <c r="E144" s="50"/>
      <c r="F144" s="53">
        <f t="shared" si="389"/>
        <v>0</v>
      </c>
      <c r="G144" s="50"/>
      <c r="H144" s="50"/>
      <c r="I144" s="50"/>
      <c r="J144" s="53">
        <f t="shared" si="391"/>
        <v>0</v>
      </c>
      <c r="K144" s="50"/>
      <c r="L144" s="50"/>
      <c r="M144" s="50"/>
      <c r="N144" s="53">
        <f t="shared" si="393"/>
        <v>0</v>
      </c>
      <c r="O144" s="50"/>
      <c r="P144" s="50"/>
      <c r="Q144" s="50"/>
      <c r="R144" s="53">
        <f t="shared" si="395"/>
        <v>0</v>
      </c>
      <c r="S144" s="59">
        <f t="shared" si="401"/>
        <v>0</v>
      </c>
    </row>
    <row r="145" spans="1:19" s="6" customFormat="1" ht="15.65" customHeight="1" x14ac:dyDescent="0.3">
      <c r="A145" s="309"/>
      <c r="B145" s="23" t="s">
        <v>148</v>
      </c>
      <c r="C145" s="51"/>
      <c r="D145" s="51"/>
      <c r="E145" s="51"/>
      <c r="F145" s="54">
        <f t="shared" si="389"/>
        <v>0</v>
      </c>
      <c r="G145" s="51"/>
      <c r="H145" s="51"/>
      <c r="I145" s="51"/>
      <c r="J145" s="54">
        <f t="shared" si="391"/>
        <v>0</v>
      </c>
      <c r="K145" s="51"/>
      <c r="L145" s="51"/>
      <c r="M145" s="51"/>
      <c r="N145" s="54">
        <f t="shared" si="393"/>
        <v>0</v>
      </c>
      <c r="O145" s="51"/>
      <c r="P145" s="51"/>
      <c r="Q145" s="51"/>
      <c r="R145" s="54">
        <f t="shared" si="395"/>
        <v>0</v>
      </c>
      <c r="S145" s="83">
        <f t="shared" si="401"/>
        <v>0</v>
      </c>
    </row>
    <row r="146" spans="1:19" s="6" customFormat="1" ht="15.65" customHeight="1" x14ac:dyDescent="0.3">
      <c r="A146" s="309"/>
      <c r="B146" s="13" t="s">
        <v>43</v>
      </c>
      <c r="C146" s="60">
        <f t="shared" ref="C146:E146" si="410">C135+C141</f>
        <v>0</v>
      </c>
      <c r="D146" s="60">
        <f t="shared" si="410"/>
        <v>0</v>
      </c>
      <c r="E146" s="61">
        <f t="shared" si="410"/>
        <v>0</v>
      </c>
      <c r="F146" s="60">
        <f t="shared" si="389"/>
        <v>0</v>
      </c>
      <c r="G146" s="60">
        <f t="shared" ref="G146:I146" si="411">G135+G141</f>
        <v>0</v>
      </c>
      <c r="H146" s="60">
        <f t="shared" si="411"/>
        <v>0</v>
      </c>
      <c r="I146" s="61">
        <f t="shared" si="411"/>
        <v>0</v>
      </c>
      <c r="J146" s="60">
        <f t="shared" si="391"/>
        <v>0</v>
      </c>
      <c r="K146" s="60">
        <f t="shared" ref="K146:M146" si="412">K135+K141</f>
        <v>0</v>
      </c>
      <c r="L146" s="60">
        <f t="shared" si="412"/>
        <v>0</v>
      </c>
      <c r="M146" s="61">
        <f t="shared" si="412"/>
        <v>0</v>
      </c>
      <c r="N146" s="60">
        <f t="shared" si="393"/>
        <v>0</v>
      </c>
      <c r="O146" s="60">
        <f t="shared" ref="O146:Q146" si="413">O135+O141</f>
        <v>0</v>
      </c>
      <c r="P146" s="60">
        <f t="shared" si="413"/>
        <v>0</v>
      </c>
      <c r="Q146" s="61">
        <f t="shared" si="413"/>
        <v>0</v>
      </c>
      <c r="R146" s="60">
        <f t="shared" si="395"/>
        <v>0</v>
      </c>
      <c r="S146" s="62">
        <f t="shared" si="401"/>
        <v>0</v>
      </c>
    </row>
    <row r="147" spans="1:19" s="6" customFormat="1" ht="15.65" customHeight="1" x14ac:dyDescent="0.3">
      <c r="A147" s="309"/>
      <c r="B147" s="13" t="s">
        <v>44</v>
      </c>
      <c r="C147" s="63">
        <f t="shared" ref="C147:E147" si="414">C136</f>
        <v>0</v>
      </c>
      <c r="D147" s="63">
        <f t="shared" si="414"/>
        <v>0</v>
      </c>
      <c r="E147" s="64">
        <f t="shared" si="414"/>
        <v>0</v>
      </c>
      <c r="F147" s="63">
        <f t="shared" si="389"/>
        <v>0</v>
      </c>
      <c r="G147" s="63">
        <f t="shared" ref="G147:I147" si="415">G136</f>
        <v>0</v>
      </c>
      <c r="H147" s="63">
        <f t="shared" si="415"/>
        <v>0</v>
      </c>
      <c r="I147" s="64">
        <f t="shared" si="415"/>
        <v>0</v>
      </c>
      <c r="J147" s="63">
        <f t="shared" si="391"/>
        <v>0</v>
      </c>
      <c r="K147" s="63">
        <f t="shared" ref="K147:M147" si="416">K136</f>
        <v>0</v>
      </c>
      <c r="L147" s="63">
        <f t="shared" si="416"/>
        <v>0</v>
      </c>
      <c r="M147" s="64">
        <f t="shared" si="416"/>
        <v>0</v>
      </c>
      <c r="N147" s="63">
        <f t="shared" si="393"/>
        <v>0</v>
      </c>
      <c r="O147" s="63">
        <f t="shared" ref="O147:Q147" si="417">O136</f>
        <v>0</v>
      </c>
      <c r="P147" s="63">
        <f t="shared" si="417"/>
        <v>0</v>
      </c>
      <c r="Q147" s="64">
        <f t="shared" si="417"/>
        <v>0</v>
      </c>
      <c r="R147" s="63">
        <f t="shared" si="395"/>
        <v>0</v>
      </c>
      <c r="S147" s="65">
        <f t="shared" si="401"/>
        <v>0</v>
      </c>
    </row>
    <row r="148" spans="1:19" s="6" customFormat="1" ht="15.65" customHeight="1" x14ac:dyDescent="0.3">
      <c r="A148" s="309"/>
      <c r="B148" s="13" t="s">
        <v>45</v>
      </c>
      <c r="C148" s="63">
        <f t="shared" ref="C148:E148" si="418">C137+C143</f>
        <v>0</v>
      </c>
      <c r="D148" s="63">
        <f t="shared" si="418"/>
        <v>0</v>
      </c>
      <c r="E148" s="64">
        <f t="shared" si="418"/>
        <v>0</v>
      </c>
      <c r="F148" s="63">
        <f t="shared" si="389"/>
        <v>0</v>
      </c>
      <c r="G148" s="63">
        <f t="shared" ref="G148:I148" si="419">G137+G143</f>
        <v>0</v>
      </c>
      <c r="H148" s="63">
        <f t="shared" si="419"/>
        <v>0</v>
      </c>
      <c r="I148" s="64">
        <f t="shared" si="419"/>
        <v>0</v>
      </c>
      <c r="J148" s="63">
        <f t="shared" si="391"/>
        <v>0</v>
      </c>
      <c r="K148" s="63">
        <f t="shared" ref="K148:M148" si="420">K137+K143</f>
        <v>0</v>
      </c>
      <c r="L148" s="63">
        <f t="shared" si="420"/>
        <v>0</v>
      </c>
      <c r="M148" s="64">
        <f t="shared" si="420"/>
        <v>0</v>
      </c>
      <c r="N148" s="63">
        <f t="shared" si="393"/>
        <v>0</v>
      </c>
      <c r="O148" s="63">
        <f t="shared" ref="O148:Q148" si="421">O137+O143</f>
        <v>0</v>
      </c>
      <c r="P148" s="63">
        <f t="shared" si="421"/>
        <v>0</v>
      </c>
      <c r="Q148" s="64">
        <f t="shared" si="421"/>
        <v>0</v>
      </c>
      <c r="R148" s="63">
        <f t="shared" si="395"/>
        <v>0</v>
      </c>
      <c r="S148" s="65">
        <f t="shared" si="401"/>
        <v>0</v>
      </c>
    </row>
    <row r="149" spans="1:19" s="6" customFormat="1" ht="15.65" customHeight="1" x14ac:dyDescent="0.3">
      <c r="A149" s="309"/>
      <c r="B149" s="13" t="s">
        <v>63</v>
      </c>
      <c r="C149" s="63">
        <f t="shared" ref="C149:E149" si="422">C138</f>
        <v>0</v>
      </c>
      <c r="D149" s="63">
        <f t="shared" si="422"/>
        <v>0</v>
      </c>
      <c r="E149" s="64">
        <f t="shared" si="422"/>
        <v>0</v>
      </c>
      <c r="F149" s="63">
        <f t="shared" si="389"/>
        <v>0</v>
      </c>
      <c r="G149" s="63">
        <f t="shared" ref="G149:I149" si="423">G138</f>
        <v>0</v>
      </c>
      <c r="H149" s="63">
        <f t="shared" si="423"/>
        <v>0</v>
      </c>
      <c r="I149" s="64">
        <f t="shared" si="423"/>
        <v>0</v>
      </c>
      <c r="J149" s="63">
        <f t="shared" si="391"/>
        <v>0</v>
      </c>
      <c r="K149" s="63">
        <f t="shared" ref="K149:M149" si="424">K138</f>
        <v>0</v>
      </c>
      <c r="L149" s="63">
        <f t="shared" si="424"/>
        <v>0</v>
      </c>
      <c r="M149" s="64">
        <f t="shared" si="424"/>
        <v>0</v>
      </c>
      <c r="N149" s="63">
        <f t="shared" si="393"/>
        <v>0</v>
      </c>
      <c r="O149" s="63">
        <f t="shared" ref="O149:Q149" si="425">O138</f>
        <v>0</v>
      </c>
      <c r="P149" s="63">
        <f t="shared" si="425"/>
        <v>0</v>
      </c>
      <c r="Q149" s="64">
        <f t="shared" si="425"/>
        <v>0</v>
      </c>
      <c r="R149" s="63">
        <f t="shared" si="395"/>
        <v>0</v>
      </c>
      <c r="S149" s="65">
        <f t="shared" si="401"/>
        <v>0</v>
      </c>
    </row>
    <row r="150" spans="1:19" s="6" customFormat="1" ht="15.65" customHeight="1" x14ac:dyDescent="0.3">
      <c r="A150" s="309"/>
      <c r="B150" s="13" t="s">
        <v>64</v>
      </c>
      <c r="C150" s="63">
        <f t="shared" ref="C150:E150" si="426">C144</f>
        <v>0</v>
      </c>
      <c r="D150" s="63">
        <f t="shared" si="426"/>
        <v>0</v>
      </c>
      <c r="E150" s="64">
        <f t="shared" si="426"/>
        <v>0</v>
      </c>
      <c r="F150" s="63">
        <f t="shared" si="389"/>
        <v>0</v>
      </c>
      <c r="G150" s="63">
        <f t="shared" ref="G150:I150" si="427">G144</f>
        <v>0</v>
      </c>
      <c r="H150" s="63">
        <f t="shared" si="427"/>
        <v>0</v>
      </c>
      <c r="I150" s="64">
        <f t="shared" si="427"/>
        <v>0</v>
      </c>
      <c r="J150" s="63">
        <f t="shared" si="391"/>
        <v>0</v>
      </c>
      <c r="K150" s="63">
        <f t="shared" ref="K150:M150" si="428">K144</f>
        <v>0</v>
      </c>
      <c r="L150" s="63">
        <f t="shared" si="428"/>
        <v>0</v>
      </c>
      <c r="M150" s="64">
        <f t="shared" si="428"/>
        <v>0</v>
      </c>
      <c r="N150" s="63">
        <f t="shared" si="393"/>
        <v>0</v>
      </c>
      <c r="O150" s="63">
        <f t="shared" ref="O150:Q150" si="429">O144</f>
        <v>0</v>
      </c>
      <c r="P150" s="63">
        <f t="shared" si="429"/>
        <v>0</v>
      </c>
      <c r="Q150" s="64">
        <f t="shared" si="429"/>
        <v>0</v>
      </c>
      <c r="R150" s="63">
        <f t="shared" si="395"/>
        <v>0</v>
      </c>
      <c r="S150" s="65">
        <f t="shared" si="401"/>
        <v>0</v>
      </c>
    </row>
    <row r="151" spans="1:19" s="6" customFormat="1" ht="15.65" customHeight="1" x14ac:dyDescent="0.3">
      <c r="A151" s="309"/>
      <c r="B151" s="13" t="s">
        <v>65</v>
      </c>
      <c r="C151" s="63">
        <f t="shared" ref="C151:E151" si="430">C142</f>
        <v>0</v>
      </c>
      <c r="D151" s="63">
        <f t="shared" si="430"/>
        <v>0</v>
      </c>
      <c r="E151" s="64">
        <f t="shared" si="430"/>
        <v>0</v>
      </c>
      <c r="F151" s="63">
        <f t="shared" si="389"/>
        <v>0</v>
      </c>
      <c r="G151" s="63">
        <f t="shared" ref="G151:I151" si="431">G142</f>
        <v>0</v>
      </c>
      <c r="H151" s="63">
        <f t="shared" si="431"/>
        <v>0</v>
      </c>
      <c r="I151" s="64">
        <f t="shared" si="431"/>
        <v>0</v>
      </c>
      <c r="J151" s="63">
        <f t="shared" si="391"/>
        <v>0</v>
      </c>
      <c r="K151" s="63">
        <f t="shared" ref="K151:M151" si="432">K142</f>
        <v>0</v>
      </c>
      <c r="L151" s="63">
        <f t="shared" si="432"/>
        <v>0</v>
      </c>
      <c r="M151" s="64">
        <f t="shared" si="432"/>
        <v>0</v>
      </c>
      <c r="N151" s="63">
        <f t="shared" si="393"/>
        <v>0</v>
      </c>
      <c r="O151" s="63">
        <f t="shared" ref="O151:Q151" si="433">O142</f>
        <v>0</v>
      </c>
      <c r="P151" s="63">
        <f t="shared" si="433"/>
        <v>0</v>
      </c>
      <c r="Q151" s="64">
        <f t="shared" si="433"/>
        <v>0</v>
      </c>
      <c r="R151" s="63">
        <f t="shared" si="395"/>
        <v>0</v>
      </c>
      <c r="S151" s="65">
        <f t="shared" si="401"/>
        <v>0</v>
      </c>
    </row>
    <row r="152" spans="1:19" s="6" customFormat="1" ht="15.65" customHeight="1" x14ac:dyDescent="0.3">
      <c r="A152" s="309"/>
      <c r="B152" s="30" t="s">
        <v>149</v>
      </c>
      <c r="C152" s="31">
        <f t="shared" ref="C152:E152" si="434">C139+C145</f>
        <v>0</v>
      </c>
      <c r="D152" s="31">
        <f t="shared" si="434"/>
        <v>0</v>
      </c>
      <c r="E152" s="32">
        <f t="shared" si="434"/>
        <v>0</v>
      </c>
      <c r="F152" s="32">
        <f t="shared" si="389"/>
        <v>0</v>
      </c>
      <c r="G152" s="31">
        <f t="shared" ref="G152:I152" si="435">G139+G145</f>
        <v>0</v>
      </c>
      <c r="H152" s="31">
        <f t="shared" si="435"/>
        <v>0</v>
      </c>
      <c r="I152" s="32">
        <f t="shared" si="435"/>
        <v>0</v>
      </c>
      <c r="J152" s="32">
        <f t="shared" si="391"/>
        <v>0</v>
      </c>
      <c r="K152" s="31">
        <f t="shared" ref="K152:M152" si="436">K139+K145</f>
        <v>0</v>
      </c>
      <c r="L152" s="31">
        <f t="shared" si="436"/>
        <v>0</v>
      </c>
      <c r="M152" s="32">
        <f t="shared" si="436"/>
        <v>0</v>
      </c>
      <c r="N152" s="32">
        <f t="shared" si="393"/>
        <v>0</v>
      </c>
      <c r="O152" s="31">
        <f t="shared" ref="O152:Q152" si="437">O139+O145</f>
        <v>0</v>
      </c>
      <c r="P152" s="31">
        <f t="shared" si="437"/>
        <v>0</v>
      </c>
      <c r="Q152" s="32">
        <f t="shared" si="437"/>
        <v>0</v>
      </c>
      <c r="R152" s="32">
        <f t="shared" si="395"/>
        <v>0</v>
      </c>
      <c r="S152" s="33">
        <f t="shared" si="401"/>
        <v>0</v>
      </c>
    </row>
    <row r="153" spans="1:19" s="6" customFormat="1" ht="15.65" customHeight="1" x14ac:dyDescent="0.3">
      <c r="A153" s="309"/>
      <c r="B153" s="34" t="s">
        <v>66</v>
      </c>
      <c r="C153" s="35">
        <f t="shared" ref="C153:E153" si="438">IF(C$7=0,0,C133/C$7*1000)</f>
        <v>0</v>
      </c>
      <c r="D153" s="35">
        <f t="shared" si="438"/>
        <v>0</v>
      </c>
      <c r="E153" s="35">
        <f t="shared" si="438"/>
        <v>0</v>
      </c>
      <c r="F153" s="36">
        <f t="shared" ref="F153" si="439">IF(SUM(C$7:E$7)=0,0,F133/SUM(C$7:E$7)*1000)</f>
        <v>0</v>
      </c>
      <c r="G153" s="35">
        <f t="shared" ref="G153:I153" si="440">IF(G$7=0,0,G133/G$7*1000)</f>
        <v>0</v>
      </c>
      <c r="H153" s="35">
        <f t="shared" si="440"/>
        <v>0</v>
      </c>
      <c r="I153" s="35">
        <f t="shared" si="440"/>
        <v>0</v>
      </c>
      <c r="J153" s="36">
        <f t="shared" ref="J153" si="441">IF(SUM(G$7:I$7)=0,0,J133/SUM(G$7:I$7)*1000)</f>
        <v>0</v>
      </c>
      <c r="K153" s="35">
        <f t="shared" ref="K153:M153" si="442">IF(K$7=0,0,K133/K$7*1000)</f>
        <v>0</v>
      </c>
      <c r="L153" s="35">
        <f t="shared" si="442"/>
        <v>0</v>
      </c>
      <c r="M153" s="35">
        <f t="shared" si="442"/>
        <v>0</v>
      </c>
      <c r="N153" s="36">
        <f t="shared" ref="N153" si="443">IF(SUM(K$7:M$7)=0,0,N133/SUM(K$7:M$7)*1000)</f>
        <v>0</v>
      </c>
      <c r="O153" s="35">
        <f t="shared" ref="O153:Q153" si="444">IF(O$7=0,0,O133/O$7*1000)</f>
        <v>0</v>
      </c>
      <c r="P153" s="35">
        <f t="shared" si="444"/>
        <v>0</v>
      </c>
      <c r="Q153" s="35">
        <f t="shared" si="444"/>
        <v>0</v>
      </c>
      <c r="R153" s="36">
        <f t="shared" ref="R153" si="445">IF(SUM(O$7:Q$7)=0,0,R133/SUM(O$7:Q$7)*1000)</f>
        <v>0</v>
      </c>
      <c r="S153" s="36">
        <f t="shared" ref="S153" si="446">IF(SUMIF($C$4:$R$4,1,$C$7:$R$7)=0,0,S133/SUMIF($C$4:$R$4,1,$C$7:$R$7)*1000)</f>
        <v>0</v>
      </c>
    </row>
    <row r="154" spans="1:19" s="6" customFormat="1" ht="15.65" customHeight="1" x14ac:dyDescent="0.3">
      <c r="A154" s="309"/>
      <c r="B154" s="34" t="s">
        <v>67</v>
      </c>
      <c r="C154" s="37">
        <f t="shared" ref="C154:S154" si="447">IF(C133=0,0,C146/C133)</f>
        <v>0</v>
      </c>
      <c r="D154" s="37">
        <f t="shared" si="447"/>
        <v>0</v>
      </c>
      <c r="E154" s="37">
        <f t="shared" si="447"/>
        <v>0</v>
      </c>
      <c r="F154" s="37">
        <f t="shared" si="447"/>
        <v>0</v>
      </c>
      <c r="G154" s="37">
        <f t="shared" si="447"/>
        <v>0</v>
      </c>
      <c r="H154" s="37">
        <f t="shared" si="447"/>
        <v>0</v>
      </c>
      <c r="I154" s="37">
        <f t="shared" si="447"/>
        <v>0</v>
      </c>
      <c r="J154" s="37">
        <f t="shared" si="447"/>
        <v>0</v>
      </c>
      <c r="K154" s="37">
        <f t="shared" si="447"/>
        <v>0</v>
      </c>
      <c r="L154" s="37">
        <f t="shared" si="447"/>
        <v>0</v>
      </c>
      <c r="M154" s="37">
        <f t="shared" si="447"/>
        <v>0</v>
      </c>
      <c r="N154" s="37">
        <f t="shared" si="447"/>
        <v>0</v>
      </c>
      <c r="O154" s="37">
        <f t="shared" si="447"/>
        <v>0</v>
      </c>
      <c r="P154" s="37">
        <f t="shared" si="447"/>
        <v>0</v>
      </c>
      <c r="Q154" s="37">
        <f t="shared" si="447"/>
        <v>0</v>
      </c>
      <c r="R154" s="37">
        <f t="shared" si="447"/>
        <v>0</v>
      </c>
      <c r="S154" s="37">
        <f t="shared" si="447"/>
        <v>0</v>
      </c>
    </row>
    <row r="155" spans="1:19" s="6" customFormat="1" ht="15.65" customHeight="1" x14ac:dyDescent="0.3">
      <c r="A155" s="309"/>
      <c r="B155" s="34" t="s">
        <v>68</v>
      </c>
      <c r="C155" s="36">
        <f t="shared" ref="C155:E155" si="448">IF(C$7=0,0,C146/C$7*1000)</f>
        <v>0</v>
      </c>
      <c r="D155" s="36">
        <f t="shared" si="448"/>
        <v>0</v>
      </c>
      <c r="E155" s="36">
        <f t="shared" si="448"/>
        <v>0</v>
      </c>
      <c r="F155" s="36">
        <f t="shared" ref="F155" si="449">IF(SUM(C$7:E$7)=0,0,F146/SUM(C$7:E$7)*1000)</f>
        <v>0</v>
      </c>
      <c r="G155" s="36">
        <f t="shared" ref="G155:I155" si="450">IF(G$7=0,0,G146/G$7*1000)</f>
        <v>0</v>
      </c>
      <c r="H155" s="36">
        <f t="shared" si="450"/>
        <v>0</v>
      </c>
      <c r="I155" s="36">
        <f t="shared" si="450"/>
        <v>0</v>
      </c>
      <c r="J155" s="36">
        <f t="shared" ref="J155" si="451">IF(SUM(G$7:I$7)=0,0,J146/SUM(G$7:I$7)*1000)</f>
        <v>0</v>
      </c>
      <c r="K155" s="36">
        <f t="shared" ref="K155:M155" si="452">IF(K$7=0,0,K146/K$7*1000)</f>
        <v>0</v>
      </c>
      <c r="L155" s="36">
        <f t="shared" si="452"/>
        <v>0</v>
      </c>
      <c r="M155" s="36">
        <f t="shared" si="452"/>
        <v>0</v>
      </c>
      <c r="N155" s="36">
        <f t="shared" ref="N155" si="453">IF(SUM(K$7:M$7)=0,0,N146/SUM(K$7:M$7)*1000)</f>
        <v>0</v>
      </c>
      <c r="O155" s="36">
        <f t="shared" ref="O155:Q155" si="454">IF(O$7=0,0,O146/O$7*1000)</f>
        <v>0</v>
      </c>
      <c r="P155" s="36">
        <f t="shared" si="454"/>
        <v>0</v>
      </c>
      <c r="Q155" s="36">
        <f t="shared" si="454"/>
        <v>0</v>
      </c>
      <c r="R155" s="36">
        <f t="shared" ref="R155" si="455">IF(SUM(O$7:Q$7)=0,0,R146/SUM(O$7:Q$7)*1000)</f>
        <v>0</v>
      </c>
      <c r="S155" s="36">
        <f t="shared" ref="S155" si="456">IF(SUMIF($C$4:$R$4,1,$C$7:$R$7)=0,0,S146/SUMIF($C$4:$R$4,1,$C$7:$R$7)*1000)</f>
        <v>0</v>
      </c>
    </row>
    <row r="156" spans="1:19" s="6" customFormat="1" ht="15.65" customHeight="1" x14ac:dyDescent="0.3">
      <c r="A156" s="309"/>
      <c r="B156" s="34" t="s">
        <v>69</v>
      </c>
      <c r="C156" s="37">
        <f t="shared" ref="C156" si="457">IF(C133=0,0,SUM(C147:C151)/C133)</f>
        <v>0</v>
      </c>
      <c r="D156" s="37">
        <f t="shared" ref="D156:R156" si="458">IF(D133=0,0,SUM(D147:D151)/D133)</f>
        <v>0</v>
      </c>
      <c r="E156" s="37">
        <f t="shared" si="458"/>
        <v>0</v>
      </c>
      <c r="F156" s="37">
        <f t="shared" si="458"/>
        <v>0</v>
      </c>
      <c r="G156" s="37">
        <f t="shared" si="458"/>
        <v>0</v>
      </c>
      <c r="H156" s="37">
        <f t="shared" si="458"/>
        <v>0</v>
      </c>
      <c r="I156" s="37">
        <f t="shared" si="458"/>
        <v>0</v>
      </c>
      <c r="J156" s="37">
        <f t="shared" si="458"/>
        <v>0</v>
      </c>
      <c r="K156" s="37">
        <f t="shared" si="458"/>
        <v>0</v>
      </c>
      <c r="L156" s="37">
        <f t="shared" si="458"/>
        <v>0</v>
      </c>
      <c r="M156" s="37">
        <f t="shared" si="458"/>
        <v>0</v>
      </c>
      <c r="N156" s="37">
        <f t="shared" si="458"/>
        <v>0</v>
      </c>
      <c r="O156" s="37">
        <f t="shared" si="458"/>
        <v>0</v>
      </c>
      <c r="P156" s="37">
        <f t="shared" si="458"/>
        <v>0</v>
      </c>
      <c r="Q156" s="37">
        <f t="shared" si="458"/>
        <v>0</v>
      </c>
      <c r="R156" s="37">
        <f t="shared" si="458"/>
        <v>0</v>
      </c>
      <c r="S156" s="37">
        <f t="shared" si="377"/>
        <v>0</v>
      </c>
    </row>
    <row r="157" spans="1:19" s="6" customFormat="1" ht="15.65" customHeight="1" thickBot="1" x14ac:dyDescent="0.35">
      <c r="A157" s="310"/>
      <c r="B157" s="38" t="s">
        <v>70</v>
      </c>
      <c r="C157" s="39">
        <f t="shared" ref="C157" si="459">IF(C$7=0,0,SUM(C147:C151)/C$7*1000)</f>
        <v>0</v>
      </c>
      <c r="D157" s="39">
        <f t="shared" ref="D157:E157" si="460">IF(D$7=0,0,SUM(D147:D151)/D$7*1000)</f>
        <v>0</v>
      </c>
      <c r="E157" s="39">
        <f t="shared" si="460"/>
        <v>0</v>
      </c>
      <c r="F157" s="39">
        <f t="shared" ref="F157" si="461">IF(SUM(C$7:E$7)=0,0,SUM(F147:F151)/SUM(C$7:E$7)*1000)</f>
        <v>0</v>
      </c>
      <c r="G157" s="39">
        <f t="shared" ref="G157:I157" si="462">IF(G$7=0,0,SUM(G147:G151)/G$7*1000)</f>
        <v>0</v>
      </c>
      <c r="H157" s="39">
        <f t="shared" si="462"/>
        <v>0</v>
      </c>
      <c r="I157" s="39">
        <f t="shared" si="462"/>
        <v>0</v>
      </c>
      <c r="J157" s="39">
        <f t="shared" ref="J157" si="463">IF(SUM(G$7:I$7)=0,0,SUM(J147:J151)/SUM(G$7:I$7)*1000)</f>
        <v>0</v>
      </c>
      <c r="K157" s="39">
        <f t="shared" ref="K157:M157" si="464">IF(K$7=0,0,SUM(K147:K151)/K$7*1000)</f>
        <v>0</v>
      </c>
      <c r="L157" s="39">
        <f t="shared" si="464"/>
        <v>0</v>
      </c>
      <c r="M157" s="39">
        <f t="shared" si="464"/>
        <v>0</v>
      </c>
      <c r="N157" s="39">
        <f t="shared" ref="N157" si="465">IF(SUM(K$7:M$7)=0,0,SUM(N147:N151)/SUM(K$7:M$7)*1000)</f>
        <v>0</v>
      </c>
      <c r="O157" s="39">
        <f t="shared" ref="O157:Q157" si="466">IF(O$7=0,0,SUM(O147:O151)/O$7*1000)</f>
        <v>0</v>
      </c>
      <c r="P157" s="39">
        <f t="shared" si="466"/>
        <v>0</v>
      </c>
      <c r="Q157" s="39">
        <f t="shared" si="466"/>
        <v>0</v>
      </c>
      <c r="R157" s="39">
        <f t="shared" ref="R157" si="467">IF(SUM(O$7:Q$7)=0,0,SUM(R147:R151)/SUM(O$7:Q$7)*1000)</f>
        <v>0</v>
      </c>
      <c r="S157" s="39">
        <f t="shared" ref="S157" si="468">IF(SUMIF($C$4:$R$4,1,$C$7:$R$7)=0,0,SUM(S147:S151)/SUMIF($C$4:$R$4,1,$C$7:$R$7)*1000)</f>
        <v>0</v>
      </c>
    </row>
    <row r="158" spans="1:19" s="6" customFormat="1" ht="15.65" customHeight="1" x14ac:dyDescent="0.3">
      <c r="A158" s="311" t="s">
        <v>76</v>
      </c>
      <c r="B158" s="17" t="s">
        <v>54</v>
      </c>
      <c r="C158" s="54">
        <f t="shared" ref="C158:E158" si="469">C159+C165</f>
        <v>0</v>
      </c>
      <c r="D158" s="54">
        <f t="shared" si="469"/>
        <v>0</v>
      </c>
      <c r="E158" s="54">
        <f t="shared" si="469"/>
        <v>0</v>
      </c>
      <c r="F158" s="54">
        <f t="shared" ref="F158:F177" si="470">SUM(C158:E158)</f>
        <v>0</v>
      </c>
      <c r="G158" s="54">
        <f t="shared" ref="G158:I158" si="471">G159+G165</f>
        <v>0</v>
      </c>
      <c r="H158" s="54">
        <f t="shared" si="471"/>
        <v>0</v>
      </c>
      <c r="I158" s="54">
        <f t="shared" si="471"/>
        <v>0</v>
      </c>
      <c r="J158" s="54">
        <f t="shared" ref="J158:J177" si="472">SUM(G158:I158)</f>
        <v>0</v>
      </c>
      <c r="K158" s="54">
        <f t="shared" ref="K158:M158" si="473">K159+K165</f>
        <v>0</v>
      </c>
      <c r="L158" s="54">
        <f t="shared" si="473"/>
        <v>0</v>
      </c>
      <c r="M158" s="54">
        <f t="shared" si="473"/>
        <v>0</v>
      </c>
      <c r="N158" s="54">
        <f t="shared" ref="N158:N177" si="474">SUM(K158:M158)</f>
        <v>0</v>
      </c>
      <c r="O158" s="54">
        <f t="shared" ref="O158:Q158" si="475">O159+O165</f>
        <v>0</v>
      </c>
      <c r="P158" s="54">
        <f t="shared" si="475"/>
        <v>0</v>
      </c>
      <c r="Q158" s="54">
        <f t="shared" si="475"/>
        <v>0</v>
      </c>
      <c r="R158" s="54">
        <f t="shared" ref="R158:R177" si="476">SUM(O158:Q158)</f>
        <v>0</v>
      </c>
      <c r="S158" s="56">
        <f t="shared" ref="S158" si="477">SUMIF($C$4:$R$4,1,$C158:$R158)</f>
        <v>0</v>
      </c>
    </row>
    <row r="159" spans="1:19" s="6" customFormat="1" ht="15.65" customHeight="1" x14ac:dyDescent="0.3">
      <c r="A159" s="309"/>
      <c r="B159" s="19" t="s">
        <v>55</v>
      </c>
      <c r="C159" s="55">
        <f t="shared" ref="C159:E159" si="478">SUM(C160:C164)</f>
        <v>0</v>
      </c>
      <c r="D159" s="55">
        <f t="shared" si="478"/>
        <v>0</v>
      </c>
      <c r="E159" s="55">
        <f t="shared" si="478"/>
        <v>0</v>
      </c>
      <c r="F159" s="53">
        <f t="shared" si="470"/>
        <v>0</v>
      </c>
      <c r="G159" s="55">
        <f t="shared" ref="G159:I159" si="479">SUM(G160:G164)</f>
        <v>0</v>
      </c>
      <c r="H159" s="55">
        <f t="shared" si="479"/>
        <v>0</v>
      </c>
      <c r="I159" s="55">
        <f t="shared" si="479"/>
        <v>0</v>
      </c>
      <c r="J159" s="53">
        <f t="shared" si="472"/>
        <v>0</v>
      </c>
      <c r="K159" s="55">
        <f t="shared" ref="K159:M159" si="480">SUM(K160:K164)</f>
        <v>0</v>
      </c>
      <c r="L159" s="55">
        <f t="shared" si="480"/>
        <v>0</v>
      </c>
      <c r="M159" s="55">
        <f t="shared" si="480"/>
        <v>0</v>
      </c>
      <c r="N159" s="53">
        <f t="shared" si="474"/>
        <v>0</v>
      </c>
      <c r="O159" s="55">
        <f t="shared" ref="O159:Q159" si="481">SUM(O160:O164)</f>
        <v>0</v>
      </c>
      <c r="P159" s="55">
        <f t="shared" si="481"/>
        <v>0</v>
      </c>
      <c r="Q159" s="55">
        <f t="shared" si="481"/>
        <v>0</v>
      </c>
      <c r="R159" s="53">
        <f t="shared" si="476"/>
        <v>0</v>
      </c>
      <c r="S159" s="57">
        <f t="shared" si="401"/>
        <v>0</v>
      </c>
    </row>
    <row r="160" spans="1:19" s="6" customFormat="1" ht="15.65" customHeight="1" x14ac:dyDescent="0.3">
      <c r="A160" s="309"/>
      <c r="B160" s="21" t="s">
        <v>56</v>
      </c>
      <c r="C160" s="49"/>
      <c r="D160" s="49"/>
      <c r="E160" s="49"/>
      <c r="F160" s="52">
        <f t="shared" si="470"/>
        <v>0</v>
      </c>
      <c r="G160" s="49"/>
      <c r="H160" s="49"/>
      <c r="I160" s="49"/>
      <c r="J160" s="52">
        <f t="shared" si="472"/>
        <v>0</v>
      </c>
      <c r="K160" s="49"/>
      <c r="L160" s="49"/>
      <c r="M160" s="49"/>
      <c r="N160" s="52">
        <f t="shared" si="474"/>
        <v>0</v>
      </c>
      <c r="O160" s="49"/>
      <c r="P160" s="49"/>
      <c r="Q160" s="49"/>
      <c r="R160" s="52">
        <f t="shared" si="476"/>
        <v>0</v>
      </c>
      <c r="S160" s="58">
        <f t="shared" si="401"/>
        <v>0</v>
      </c>
    </row>
    <row r="161" spans="1:19" s="6" customFormat="1" ht="15.65" customHeight="1" x14ac:dyDescent="0.3">
      <c r="A161" s="309"/>
      <c r="B161" s="22" t="s">
        <v>57</v>
      </c>
      <c r="C161" s="50"/>
      <c r="D161" s="50"/>
      <c r="E161" s="50"/>
      <c r="F161" s="53">
        <f t="shared" si="470"/>
        <v>0</v>
      </c>
      <c r="G161" s="50"/>
      <c r="H161" s="50"/>
      <c r="I161" s="50"/>
      <c r="J161" s="53">
        <f t="shared" si="472"/>
        <v>0</v>
      </c>
      <c r="K161" s="50"/>
      <c r="L161" s="50"/>
      <c r="M161" s="50"/>
      <c r="N161" s="53">
        <f t="shared" si="474"/>
        <v>0</v>
      </c>
      <c r="O161" s="50"/>
      <c r="P161" s="50"/>
      <c r="Q161" s="50"/>
      <c r="R161" s="53">
        <f t="shared" si="476"/>
        <v>0</v>
      </c>
      <c r="S161" s="59">
        <f t="shared" si="401"/>
        <v>0</v>
      </c>
    </row>
    <row r="162" spans="1:19" s="6" customFormat="1" ht="15.65" customHeight="1" x14ac:dyDescent="0.3">
      <c r="A162" s="309"/>
      <c r="B162" s="22" t="s">
        <v>58</v>
      </c>
      <c r="C162" s="50"/>
      <c r="D162" s="50"/>
      <c r="E162" s="50"/>
      <c r="F162" s="53">
        <f t="shared" si="470"/>
        <v>0</v>
      </c>
      <c r="G162" s="50"/>
      <c r="H162" s="50"/>
      <c r="I162" s="50"/>
      <c r="J162" s="53">
        <f t="shared" si="472"/>
        <v>0</v>
      </c>
      <c r="K162" s="50"/>
      <c r="L162" s="50"/>
      <c r="M162" s="50"/>
      <c r="N162" s="53">
        <f t="shared" si="474"/>
        <v>0</v>
      </c>
      <c r="O162" s="50"/>
      <c r="P162" s="50"/>
      <c r="Q162" s="50"/>
      <c r="R162" s="53">
        <f t="shared" si="476"/>
        <v>0</v>
      </c>
      <c r="S162" s="59">
        <f t="shared" si="401"/>
        <v>0</v>
      </c>
    </row>
    <row r="163" spans="1:19" s="6" customFormat="1" ht="15.65" customHeight="1" x14ac:dyDescent="0.3">
      <c r="A163" s="309"/>
      <c r="B163" s="22" t="s">
        <v>59</v>
      </c>
      <c r="C163" s="50"/>
      <c r="D163" s="50"/>
      <c r="E163" s="50"/>
      <c r="F163" s="53">
        <f t="shared" si="470"/>
        <v>0</v>
      </c>
      <c r="G163" s="50"/>
      <c r="H163" s="50"/>
      <c r="I163" s="50"/>
      <c r="J163" s="53">
        <f t="shared" si="472"/>
        <v>0</v>
      </c>
      <c r="K163" s="50"/>
      <c r="L163" s="50"/>
      <c r="M163" s="50"/>
      <c r="N163" s="53">
        <f t="shared" si="474"/>
        <v>0</v>
      </c>
      <c r="O163" s="50"/>
      <c r="P163" s="50"/>
      <c r="Q163" s="50"/>
      <c r="R163" s="53">
        <f t="shared" si="476"/>
        <v>0</v>
      </c>
      <c r="S163" s="59">
        <f t="shared" si="401"/>
        <v>0</v>
      </c>
    </row>
    <row r="164" spans="1:19" s="6" customFormat="1" ht="15.65" customHeight="1" x14ac:dyDescent="0.3">
      <c r="A164" s="309"/>
      <c r="B164" s="23" t="s">
        <v>148</v>
      </c>
      <c r="C164" s="51"/>
      <c r="D164" s="51"/>
      <c r="E164" s="51"/>
      <c r="F164" s="54">
        <f t="shared" si="470"/>
        <v>0</v>
      </c>
      <c r="G164" s="51"/>
      <c r="H164" s="51"/>
      <c r="I164" s="51"/>
      <c r="J164" s="54">
        <f t="shared" si="472"/>
        <v>0</v>
      </c>
      <c r="K164" s="51"/>
      <c r="L164" s="51"/>
      <c r="M164" s="51"/>
      <c r="N164" s="54">
        <f t="shared" si="474"/>
        <v>0</v>
      </c>
      <c r="O164" s="51"/>
      <c r="P164" s="51"/>
      <c r="Q164" s="51"/>
      <c r="R164" s="54">
        <f t="shared" si="476"/>
        <v>0</v>
      </c>
      <c r="S164" s="83">
        <f t="shared" si="401"/>
        <v>0</v>
      </c>
    </row>
    <row r="165" spans="1:19" s="6" customFormat="1" ht="15.65" customHeight="1" x14ac:dyDescent="0.3">
      <c r="A165" s="309"/>
      <c r="B165" s="19" t="s">
        <v>60</v>
      </c>
      <c r="C165" s="55">
        <f t="shared" ref="C165" si="482">SUM(C166:C170)</f>
        <v>0</v>
      </c>
      <c r="D165" s="55">
        <f t="shared" ref="D165:E165" si="483">SUM(D166:D170)</f>
        <v>0</v>
      </c>
      <c r="E165" s="55">
        <f t="shared" si="483"/>
        <v>0</v>
      </c>
      <c r="F165" s="53">
        <f t="shared" si="470"/>
        <v>0</v>
      </c>
      <c r="G165" s="55">
        <f t="shared" ref="G165" si="484">SUM(G166:G170)</f>
        <v>0</v>
      </c>
      <c r="H165" s="55">
        <f t="shared" ref="H165:I165" si="485">SUM(H166:H170)</f>
        <v>0</v>
      </c>
      <c r="I165" s="55">
        <f t="shared" si="485"/>
        <v>0</v>
      </c>
      <c r="J165" s="53">
        <f t="shared" si="472"/>
        <v>0</v>
      </c>
      <c r="K165" s="55">
        <f t="shared" ref="K165" si="486">SUM(K166:K170)</f>
        <v>0</v>
      </c>
      <c r="L165" s="55">
        <f t="shared" ref="L165:M165" si="487">SUM(L166:L170)</f>
        <v>0</v>
      </c>
      <c r="M165" s="55">
        <f t="shared" si="487"/>
        <v>0</v>
      </c>
      <c r="N165" s="53">
        <f t="shared" si="474"/>
        <v>0</v>
      </c>
      <c r="O165" s="55">
        <f t="shared" ref="O165" si="488">SUM(O166:O170)</f>
        <v>0</v>
      </c>
      <c r="P165" s="55">
        <f t="shared" ref="P165:Q165" si="489">SUM(P166:P170)</f>
        <v>0</v>
      </c>
      <c r="Q165" s="55">
        <f t="shared" si="489"/>
        <v>0</v>
      </c>
      <c r="R165" s="53">
        <f t="shared" si="476"/>
        <v>0</v>
      </c>
      <c r="S165" s="57">
        <f t="shared" si="401"/>
        <v>0</v>
      </c>
    </row>
    <row r="166" spans="1:19" s="6" customFormat="1" ht="15.65" customHeight="1" x14ac:dyDescent="0.3">
      <c r="A166" s="309"/>
      <c r="B166" s="24" t="s">
        <v>56</v>
      </c>
      <c r="C166" s="49"/>
      <c r="D166" s="49"/>
      <c r="E166" s="49"/>
      <c r="F166" s="52">
        <f t="shared" si="470"/>
        <v>0</v>
      </c>
      <c r="G166" s="49"/>
      <c r="H166" s="49"/>
      <c r="I166" s="49"/>
      <c r="J166" s="52">
        <f t="shared" si="472"/>
        <v>0</v>
      </c>
      <c r="K166" s="49"/>
      <c r="L166" s="49"/>
      <c r="M166" s="49"/>
      <c r="N166" s="52">
        <f t="shared" si="474"/>
        <v>0</v>
      </c>
      <c r="O166" s="49"/>
      <c r="P166" s="49"/>
      <c r="Q166" s="49"/>
      <c r="R166" s="52">
        <f t="shared" si="476"/>
        <v>0</v>
      </c>
      <c r="S166" s="58">
        <f t="shared" si="401"/>
        <v>0</v>
      </c>
    </row>
    <row r="167" spans="1:19" s="6" customFormat="1" ht="15.65" customHeight="1" x14ac:dyDescent="0.3">
      <c r="A167" s="309"/>
      <c r="B167" s="25" t="s">
        <v>61</v>
      </c>
      <c r="C167" s="50"/>
      <c r="D167" s="50"/>
      <c r="E167" s="50"/>
      <c r="F167" s="53">
        <f t="shared" si="470"/>
        <v>0</v>
      </c>
      <c r="G167" s="50"/>
      <c r="H167" s="50"/>
      <c r="I167" s="50"/>
      <c r="J167" s="53">
        <f t="shared" si="472"/>
        <v>0</v>
      </c>
      <c r="K167" s="50"/>
      <c r="L167" s="50"/>
      <c r="M167" s="50"/>
      <c r="N167" s="53">
        <f t="shared" si="474"/>
        <v>0</v>
      </c>
      <c r="O167" s="50"/>
      <c r="P167" s="50"/>
      <c r="Q167" s="50"/>
      <c r="R167" s="53">
        <f t="shared" si="476"/>
        <v>0</v>
      </c>
      <c r="S167" s="59">
        <f t="shared" si="401"/>
        <v>0</v>
      </c>
    </row>
    <row r="168" spans="1:19" s="6" customFormat="1" ht="15.65" customHeight="1" x14ac:dyDescent="0.3">
      <c r="A168" s="309"/>
      <c r="B168" s="25" t="s">
        <v>58</v>
      </c>
      <c r="C168" s="50"/>
      <c r="D168" s="50"/>
      <c r="E168" s="50"/>
      <c r="F168" s="53">
        <f t="shared" si="470"/>
        <v>0</v>
      </c>
      <c r="G168" s="50"/>
      <c r="H168" s="50"/>
      <c r="I168" s="50"/>
      <c r="J168" s="53">
        <f t="shared" si="472"/>
        <v>0</v>
      </c>
      <c r="K168" s="50"/>
      <c r="L168" s="50"/>
      <c r="M168" s="50"/>
      <c r="N168" s="53">
        <f t="shared" si="474"/>
        <v>0</v>
      </c>
      <c r="O168" s="50"/>
      <c r="P168" s="50"/>
      <c r="Q168" s="50"/>
      <c r="R168" s="53">
        <f t="shared" si="476"/>
        <v>0</v>
      </c>
      <c r="S168" s="59">
        <f t="shared" si="401"/>
        <v>0</v>
      </c>
    </row>
    <row r="169" spans="1:19" s="6" customFormat="1" ht="15.65" customHeight="1" x14ac:dyDescent="0.3">
      <c r="A169" s="309"/>
      <c r="B169" s="25" t="s">
        <v>62</v>
      </c>
      <c r="C169" s="50"/>
      <c r="D169" s="50"/>
      <c r="E169" s="50"/>
      <c r="F169" s="53">
        <f t="shared" si="470"/>
        <v>0</v>
      </c>
      <c r="G169" s="50"/>
      <c r="H169" s="50"/>
      <c r="I169" s="50"/>
      <c r="J169" s="53">
        <f t="shared" si="472"/>
        <v>0</v>
      </c>
      <c r="K169" s="50"/>
      <c r="L169" s="50"/>
      <c r="M169" s="50"/>
      <c r="N169" s="53">
        <f t="shared" si="474"/>
        <v>0</v>
      </c>
      <c r="O169" s="50"/>
      <c r="P169" s="50"/>
      <c r="Q169" s="50"/>
      <c r="R169" s="53">
        <f t="shared" si="476"/>
        <v>0</v>
      </c>
      <c r="S169" s="59">
        <f t="shared" si="401"/>
        <v>0</v>
      </c>
    </row>
    <row r="170" spans="1:19" s="6" customFormat="1" ht="15.65" customHeight="1" x14ac:dyDescent="0.3">
      <c r="A170" s="309"/>
      <c r="B170" s="23" t="s">
        <v>148</v>
      </c>
      <c r="C170" s="51"/>
      <c r="D170" s="51"/>
      <c r="E170" s="51"/>
      <c r="F170" s="54">
        <f t="shared" si="470"/>
        <v>0</v>
      </c>
      <c r="G170" s="51"/>
      <c r="H170" s="51"/>
      <c r="I170" s="51"/>
      <c r="J170" s="54">
        <f t="shared" si="472"/>
        <v>0</v>
      </c>
      <c r="K170" s="51"/>
      <c r="L170" s="51"/>
      <c r="M170" s="51"/>
      <c r="N170" s="54">
        <f t="shared" si="474"/>
        <v>0</v>
      </c>
      <c r="O170" s="51"/>
      <c r="P170" s="51"/>
      <c r="Q170" s="51"/>
      <c r="R170" s="54">
        <f t="shared" si="476"/>
        <v>0</v>
      </c>
      <c r="S170" s="83">
        <f t="shared" si="401"/>
        <v>0</v>
      </c>
    </row>
    <row r="171" spans="1:19" s="6" customFormat="1" ht="15.65" customHeight="1" x14ac:dyDescent="0.3">
      <c r="A171" s="309"/>
      <c r="B171" s="13" t="s">
        <v>43</v>
      </c>
      <c r="C171" s="60">
        <f t="shared" ref="C171:E171" si="490">C160+C166</f>
        <v>0</v>
      </c>
      <c r="D171" s="60">
        <f t="shared" si="490"/>
        <v>0</v>
      </c>
      <c r="E171" s="61">
        <f t="shared" si="490"/>
        <v>0</v>
      </c>
      <c r="F171" s="60">
        <f t="shared" si="470"/>
        <v>0</v>
      </c>
      <c r="G171" s="60">
        <f t="shared" ref="G171:I171" si="491">G160+G166</f>
        <v>0</v>
      </c>
      <c r="H171" s="60">
        <f t="shared" si="491"/>
        <v>0</v>
      </c>
      <c r="I171" s="61">
        <f t="shared" si="491"/>
        <v>0</v>
      </c>
      <c r="J171" s="60">
        <f t="shared" si="472"/>
        <v>0</v>
      </c>
      <c r="K171" s="60">
        <f t="shared" ref="K171:M171" si="492">K160+K166</f>
        <v>0</v>
      </c>
      <c r="L171" s="60">
        <f t="shared" si="492"/>
        <v>0</v>
      </c>
      <c r="M171" s="61">
        <f t="shared" si="492"/>
        <v>0</v>
      </c>
      <c r="N171" s="60">
        <f t="shared" si="474"/>
        <v>0</v>
      </c>
      <c r="O171" s="60">
        <f t="shared" ref="O171:Q171" si="493">O160+O166</f>
        <v>0</v>
      </c>
      <c r="P171" s="60">
        <f t="shared" si="493"/>
        <v>0</v>
      </c>
      <c r="Q171" s="61">
        <f t="shared" si="493"/>
        <v>0</v>
      </c>
      <c r="R171" s="60">
        <f t="shared" si="476"/>
        <v>0</v>
      </c>
      <c r="S171" s="62">
        <f t="shared" si="401"/>
        <v>0</v>
      </c>
    </row>
    <row r="172" spans="1:19" s="6" customFormat="1" ht="15.65" customHeight="1" x14ac:dyDescent="0.3">
      <c r="A172" s="309"/>
      <c r="B172" s="13" t="s">
        <v>44</v>
      </c>
      <c r="C172" s="63">
        <f t="shared" ref="C172:E172" si="494">C161</f>
        <v>0</v>
      </c>
      <c r="D172" s="63">
        <f t="shared" si="494"/>
        <v>0</v>
      </c>
      <c r="E172" s="64">
        <f t="shared" si="494"/>
        <v>0</v>
      </c>
      <c r="F172" s="63">
        <f t="shared" si="470"/>
        <v>0</v>
      </c>
      <c r="G172" s="63">
        <f t="shared" ref="G172:I172" si="495">G161</f>
        <v>0</v>
      </c>
      <c r="H172" s="63">
        <f t="shared" si="495"/>
        <v>0</v>
      </c>
      <c r="I172" s="64">
        <f t="shared" si="495"/>
        <v>0</v>
      </c>
      <c r="J172" s="63">
        <f t="shared" si="472"/>
        <v>0</v>
      </c>
      <c r="K172" s="63">
        <f t="shared" ref="K172:M172" si="496">K161</f>
        <v>0</v>
      </c>
      <c r="L172" s="63">
        <f t="shared" si="496"/>
        <v>0</v>
      </c>
      <c r="M172" s="64">
        <f t="shared" si="496"/>
        <v>0</v>
      </c>
      <c r="N172" s="63">
        <f t="shared" si="474"/>
        <v>0</v>
      </c>
      <c r="O172" s="63">
        <f t="shared" ref="O172:Q172" si="497">O161</f>
        <v>0</v>
      </c>
      <c r="P172" s="63">
        <f t="shared" si="497"/>
        <v>0</v>
      </c>
      <c r="Q172" s="64">
        <f t="shared" si="497"/>
        <v>0</v>
      </c>
      <c r="R172" s="63">
        <f t="shared" si="476"/>
        <v>0</v>
      </c>
      <c r="S172" s="65">
        <f t="shared" si="401"/>
        <v>0</v>
      </c>
    </row>
    <row r="173" spans="1:19" s="6" customFormat="1" ht="15.65" customHeight="1" x14ac:dyDescent="0.3">
      <c r="A173" s="309"/>
      <c r="B173" s="13" t="s">
        <v>45</v>
      </c>
      <c r="C173" s="63">
        <f t="shared" ref="C173:E173" si="498">C162+C168</f>
        <v>0</v>
      </c>
      <c r="D173" s="63">
        <f t="shared" si="498"/>
        <v>0</v>
      </c>
      <c r="E173" s="64">
        <f t="shared" si="498"/>
        <v>0</v>
      </c>
      <c r="F173" s="63">
        <f t="shared" si="470"/>
        <v>0</v>
      </c>
      <c r="G173" s="63">
        <f t="shared" ref="G173:I173" si="499">G162+G168</f>
        <v>0</v>
      </c>
      <c r="H173" s="63">
        <f t="shared" si="499"/>
        <v>0</v>
      </c>
      <c r="I173" s="64">
        <f t="shared" si="499"/>
        <v>0</v>
      </c>
      <c r="J173" s="63">
        <f t="shared" si="472"/>
        <v>0</v>
      </c>
      <c r="K173" s="63">
        <f t="shared" ref="K173:M173" si="500">K162+K168</f>
        <v>0</v>
      </c>
      <c r="L173" s="63">
        <f t="shared" si="500"/>
        <v>0</v>
      </c>
      <c r="M173" s="64">
        <f t="shared" si="500"/>
        <v>0</v>
      </c>
      <c r="N173" s="63">
        <f t="shared" si="474"/>
        <v>0</v>
      </c>
      <c r="O173" s="63">
        <f t="shared" ref="O173:Q173" si="501">O162+O168</f>
        <v>0</v>
      </c>
      <c r="P173" s="63">
        <f t="shared" si="501"/>
        <v>0</v>
      </c>
      <c r="Q173" s="64">
        <f t="shared" si="501"/>
        <v>0</v>
      </c>
      <c r="R173" s="63">
        <f t="shared" si="476"/>
        <v>0</v>
      </c>
      <c r="S173" s="65">
        <f t="shared" si="401"/>
        <v>0</v>
      </c>
    </row>
    <row r="174" spans="1:19" s="6" customFormat="1" ht="15.65" customHeight="1" x14ac:dyDescent="0.3">
      <c r="A174" s="309"/>
      <c r="B174" s="13" t="s">
        <v>63</v>
      </c>
      <c r="C174" s="63">
        <f t="shared" ref="C174:E174" si="502">C163</f>
        <v>0</v>
      </c>
      <c r="D174" s="63">
        <f t="shared" si="502"/>
        <v>0</v>
      </c>
      <c r="E174" s="64">
        <f t="shared" si="502"/>
        <v>0</v>
      </c>
      <c r="F174" s="63">
        <f t="shared" si="470"/>
        <v>0</v>
      </c>
      <c r="G174" s="63">
        <f t="shared" ref="G174:I174" si="503">G163</f>
        <v>0</v>
      </c>
      <c r="H174" s="63">
        <f t="shared" si="503"/>
        <v>0</v>
      </c>
      <c r="I174" s="64">
        <f t="shared" si="503"/>
        <v>0</v>
      </c>
      <c r="J174" s="63">
        <f t="shared" si="472"/>
        <v>0</v>
      </c>
      <c r="K174" s="63">
        <f t="shared" ref="K174:M174" si="504">K163</f>
        <v>0</v>
      </c>
      <c r="L174" s="63">
        <f t="shared" si="504"/>
        <v>0</v>
      </c>
      <c r="M174" s="64">
        <f t="shared" si="504"/>
        <v>0</v>
      </c>
      <c r="N174" s="63">
        <f t="shared" si="474"/>
        <v>0</v>
      </c>
      <c r="O174" s="63">
        <f t="shared" ref="O174:Q174" si="505">O163</f>
        <v>0</v>
      </c>
      <c r="P174" s="63">
        <f t="shared" si="505"/>
        <v>0</v>
      </c>
      <c r="Q174" s="64">
        <f t="shared" si="505"/>
        <v>0</v>
      </c>
      <c r="R174" s="63">
        <f t="shared" si="476"/>
        <v>0</v>
      </c>
      <c r="S174" s="65">
        <f t="shared" si="401"/>
        <v>0</v>
      </c>
    </row>
    <row r="175" spans="1:19" s="6" customFormat="1" ht="15.65" customHeight="1" x14ac:dyDescent="0.3">
      <c r="A175" s="309"/>
      <c r="B175" s="13" t="s">
        <v>64</v>
      </c>
      <c r="C175" s="63">
        <f t="shared" ref="C175:E175" si="506">C169</f>
        <v>0</v>
      </c>
      <c r="D175" s="63">
        <f t="shared" si="506"/>
        <v>0</v>
      </c>
      <c r="E175" s="64">
        <f t="shared" si="506"/>
        <v>0</v>
      </c>
      <c r="F175" s="63">
        <f t="shared" si="470"/>
        <v>0</v>
      </c>
      <c r="G175" s="63">
        <f t="shared" ref="G175:I175" si="507">G169</f>
        <v>0</v>
      </c>
      <c r="H175" s="63">
        <f t="shared" si="507"/>
        <v>0</v>
      </c>
      <c r="I175" s="64">
        <f t="shared" si="507"/>
        <v>0</v>
      </c>
      <c r="J175" s="63">
        <f t="shared" si="472"/>
        <v>0</v>
      </c>
      <c r="K175" s="63">
        <f t="shared" ref="K175:M175" si="508">K169</f>
        <v>0</v>
      </c>
      <c r="L175" s="63">
        <f t="shared" si="508"/>
        <v>0</v>
      </c>
      <c r="M175" s="64">
        <f t="shared" si="508"/>
        <v>0</v>
      </c>
      <c r="N175" s="63">
        <f t="shared" si="474"/>
        <v>0</v>
      </c>
      <c r="O175" s="63">
        <f t="shared" ref="O175:Q175" si="509">O169</f>
        <v>0</v>
      </c>
      <c r="P175" s="63">
        <f t="shared" si="509"/>
        <v>0</v>
      </c>
      <c r="Q175" s="64">
        <f t="shared" si="509"/>
        <v>0</v>
      </c>
      <c r="R175" s="63">
        <f t="shared" si="476"/>
        <v>0</v>
      </c>
      <c r="S175" s="65">
        <f t="shared" si="401"/>
        <v>0</v>
      </c>
    </row>
    <row r="176" spans="1:19" s="6" customFormat="1" ht="15.65" customHeight="1" x14ac:dyDescent="0.3">
      <c r="A176" s="309"/>
      <c r="B176" s="13" t="s">
        <v>65</v>
      </c>
      <c r="C176" s="63">
        <f t="shared" ref="C176:E176" si="510">C167</f>
        <v>0</v>
      </c>
      <c r="D176" s="63">
        <f t="shared" si="510"/>
        <v>0</v>
      </c>
      <c r="E176" s="64">
        <f t="shared" si="510"/>
        <v>0</v>
      </c>
      <c r="F176" s="63">
        <f t="shared" si="470"/>
        <v>0</v>
      </c>
      <c r="G176" s="63">
        <f t="shared" ref="G176:I176" si="511">G167</f>
        <v>0</v>
      </c>
      <c r="H176" s="63">
        <f t="shared" si="511"/>
        <v>0</v>
      </c>
      <c r="I176" s="64">
        <f t="shared" si="511"/>
        <v>0</v>
      </c>
      <c r="J176" s="63">
        <f t="shared" si="472"/>
        <v>0</v>
      </c>
      <c r="K176" s="63">
        <f t="shared" ref="K176:M176" si="512">K167</f>
        <v>0</v>
      </c>
      <c r="L176" s="63">
        <f t="shared" si="512"/>
        <v>0</v>
      </c>
      <c r="M176" s="64">
        <f t="shared" si="512"/>
        <v>0</v>
      </c>
      <c r="N176" s="63">
        <f t="shared" si="474"/>
        <v>0</v>
      </c>
      <c r="O176" s="63">
        <f t="shared" ref="O176:Q176" si="513">O167</f>
        <v>0</v>
      </c>
      <c r="P176" s="63">
        <f t="shared" si="513"/>
        <v>0</v>
      </c>
      <c r="Q176" s="64">
        <f t="shared" si="513"/>
        <v>0</v>
      </c>
      <c r="R176" s="63">
        <f t="shared" si="476"/>
        <v>0</v>
      </c>
      <c r="S176" s="65">
        <f t="shared" si="401"/>
        <v>0</v>
      </c>
    </row>
    <row r="177" spans="1:19" s="6" customFormat="1" ht="15.65" customHeight="1" x14ac:dyDescent="0.3">
      <c r="A177" s="309"/>
      <c r="B177" s="30" t="s">
        <v>149</v>
      </c>
      <c r="C177" s="31">
        <f t="shared" ref="C177:E177" si="514">C164+C170</f>
        <v>0</v>
      </c>
      <c r="D177" s="31">
        <f t="shared" si="514"/>
        <v>0</v>
      </c>
      <c r="E177" s="32">
        <f t="shared" si="514"/>
        <v>0</v>
      </c>
      <c r="F177" s="32">
        <f t="shared" si="470"/>
        <v>0</v>
      </c>
      <c r="G177" s="31">
        <f t="shared" ref="G177:I177" si="515">G164+G170</f>
        <v>0</v>
      </c>
      <c r="H177" s="31">
        <f t="shared" si="515"/>
        <v>0</v>
      </c>
      <c r="I177" s="32">
        <f t="shared" si="515"/>
        <v>0</v>
      </c>
      <c r="J177" s="32">
        <f t="shared" si="472"/>
        <v>0</v>
      </c>
      <c r="K177" s="31">
        <f t="shared" ref="K177:M177" si="516">K164+K170</f>
        <v>0</v>
      </c>
      <c r="L177" s="31">
        <f t="shared" si="516"/>
        <v>0</v>
      </c>
      <c r="M177" s="32">
        <f t="shared" si="516"/>
        <v>0</v>
      </c>
      <c r="N177" s="32">
        <f t="shared" si="474"/>
        <v>0</v>
      </c>
      <c r="O177" s="31">
        <f t="shared" ref="O177:Q177" si="517">O164+O170</f>
        <v>0</v>
      </c>
      <c r="P177" s="31">
        <f t="shared" si="517"/>
        <v>0</v>
      </c>
      <c r="Q177" s="32">
        <f t="shared" si="517"/>
        <v>0</v>
      </c>
      <c r="R177" s="32">
        <f t="shared" si="476"/>
        <v>0</v>
      </c>
      <c r="S177" s="33">
        <f t="shared" si="401"/>
        <v>0</v>
      </c>
    </row>
    <row r="178" spans="1:19" s="6" customFormat="1" ht="15.65" customHeight="1" x14ac:dyDescent="0.3">
      <c r="A178" s="309"/>
      <c r="B178" s="34" t="s">
        <v>66</v>
      </c>
      <c r="C178" s="35">
        <f t="shared" ref="C178:E178" si="518">IF(C$7=0,0,C158/C$7*1000)</f>
        <v>0</v>
      </c>
      <c r="D178" s="35">
        <f t="shared" si="518"/>
        <v>0</v>
      </c>
      <c r="E178" s="35">
        <f t="shared" si="518"/>
        <v>0</v>
      </c>
      <c r="F178" s="36">
        <f t="shared" ref="F178" si="519">IF(SUM(C$7:E$7)=0,0,F158/SUM(C$7:E$7)*1000)</f>
        <v>0</v>
      </c>
      <c r="G178" s="35">
        <f t="shared" ref="G178:I178" si="520">IF(G$7=0,0,G158/G$7*1000)</f>
        <v>0</v>
      </c>
      <c r="H178" s="35">
        <f t="shared" si="520"/>
        <v>0</v>
      </c>
      <c r="I178" s="35">
        <f t="shared" si="520"/>
        <v>0</v>
      </c>
      <c r="J178" s="36">
        <f t="shared" ref="J178" si="521">IF(SUM(G$7:I$7)=0,0,J158/SUM(G$7:I$7)*1000)</f>
        <v>0</v>
      </c>
      <c r="K178" s="35">
        <f t="shared" ref="K178:M178" si="522">IF(K$7=0,0,K158/K$7*1000)</f>
        <v>0</v>
      </c>
      <c r="L178" s="35">
        <f t="shared" si="522"/>
        <v>0</v>
      </c>
      <c r="M178" s="35">
        <f t="shared" si="522"/>
        <v>0</v>
      </c>
      <c r="N178" s="36">
        <f t="shared" ref="N178" si="523">IF(SUM(K$7:M$7)=0,0,N158/SUM(K$7:M$7)*1000)</f>
        <v>0</v>
      </c>
      <c r="O178" s="35">
        <f t="shared" ref="O178:Q178" si="524">IF(O$7=0,0,O158/O$7*1000)</f>
        <v>0</v>
      </c>
      <c r="P178" s="35">
        <f t="shared" si="524"/>
        <v>0</v>
      </c>
      <c r="Q178" s="35">
        <f t="shared" si="524"/>
        <v>0</v>
      </c>
      <c r="R178" s="36">
        <f t="shared" ref="R178" si="525">IF(SUM(O$7:Q$7)=0,0,R158/SUM(O$7:Q$7)*1000)</f>
        <v>0</v>
      </c>
      <c r="S178" s="36">
        <f t="shared" ref="S178" si="526">IF(SUMIF($C$4:$R$4,1,$C$7:$R$7)=0,0,S158/SUMIF($C$4:$R$4,1,$C$7:$R$7)*1000)</f>
        <v>0</v>
      </c>
    </row>
    <row r="179" spans="1:19" s="6" customFormat="1" ht="15.65" customHeight="1" x14ac:dyDescent="0.3">
      <c r="A179" s="309"/>
      <c r="B179" s="34" t="s">
        <v>67</v>
      </c>
      <c r="C179" s="37">
        <f t="shared" ref="C179:S179" si="527">IF(C158=0,0,C171/C158)</f>
        <v>0</v>
      </c>
      <c r="D179" s="37">
        <f t="shared" si="527"/>
        <v>0</v>
      </c>
      <c r="E179" s="37">
        <f t="shared" si="527"/>
        <v>0</v>
      </c>
      <c r="F179" s="37">
        <f t="shared" si="527"/>
        <v>0</v>
      </c>
      <c r="G179" s="37">
        <f t="shared" si="527"/>
        <v>0</v>
      </c>
      <c r="H179" s="37">
        <f t="shared" si="527"/>
        <v>0</v>
      </c>
      <c r="I179" s="37">
        <f t="shared" si="527"/>
        <v>0</v>
      </c>
      <c r="J179" s="37">
        <f t="shared" si="527"/>
        <v>0</v>
      </c>
      <c r="K179" s="37">
        <f t="shared" si="527"/>
        <v>0</v>
      </c>
      <c r="L179" s="37">
        <f t="shared" si="527"/>
        <v>0</v>
      </c>
      <c r="M179" s="37">
        <f t="shared" si="527"/>
        <v>0</v>
      </c>
      <c r="N179" s="37">
        <f t="shared" si="527"/>
        <v>0</v>
      </c>
      <c r="O179" s="37">
        <f t="shared" si="527"/>
        <v>0</v>
      </c>
      <c r="P179" s="37">
        <f t="shared" si="527"/>
        <v>0</v>
      </c>
      <c r="Q179" s="37">
        <f t="shared" si="527"/>
        <v>0</v>
      </c>
      <c r="R179" s="37">
        <f t="shared" si="527"/>
        <v>0</v>
      </c>
      <c r="S179" s="37">
        <f t="shared" si="527"/>
        <v>0</v>
      </c>
    </row>
    <row r="180" spans="1:19" s="6" customFormat="1" ht="15.65" customHeight="1" x14ac:dyDescent="0.3">
      <c r="A180" s="309"/>
      <c r="B180" s="34" t="s">
        <v>68</v>
      </c>
      <c r="C180" s="36">
        <f t="shared" ref="C180:E180" si="528">IF(C$7=0,0,C171/C$7*1000)</f>
        <v>0</v>
      </c>
      <c r="D180" s="36">
        <f t="shared" si="528"/>
        <v>0</v>
      </c>
      <c r="E180" s="36">
        <f t="shared" si="528"/>
        <v>0</v>
      </c>
      <c r="F180" s="36">
        <f t="shared" ref="F180" si="529">IF(SUM(C$7:E$7)=0,0,F171/SUM(C$7:E$7)*1000)</f>
        <v>0</v>
      </c>
      <c r="G180" s="36">
        <f t="shared" ref="G180:I180" si="530">IF(G$7=0,0,G171/G$7*1000)</f>
        <v>0</v>
      </c>
      <c r="H180" s="36">
        <f t="shared" si="530"/>
        <v>0</v>
      </c>
      <c r="I180" s="36">
        <f t="shared" si="530"/>
        <v>0</v>
      </c>
      <c r="J180" s="36">
        <f t="shared" ref="J180" si="531">IF(SUM(G$7:I$7)=0,0,J171/SUM(G$7:I$7)*1000)</f>
        <v>0</v>
      </c>
      <c r="K180" s="36">
        <f t="shared" ref="K180:M180" si="532">IF(K$7=0,0,K171/K$7*1000)</f>
        <v>0</v>
      </c>
      <c r="L180" s="36">
        <f t="shared" si="532"/>
        <v>0</v>
      </c>
      <c r="M180" s="36">
        <f t="shared" si="532"/>
        <v>0</v>
      </c>
      <c r="N180" s="36">
        <f t="shared" ref="N180" si="533">IF(SUM(K$7:M$7)=0,0,N171/SUM(K$7:M$7)*1000)</f>
        <v>0</v>
      </c>
      <c r="O180" s="36">
        <f t="shared" ref="O180:Q180" si="534">IF(O$7=0,0,O171/O$7*1000)</f>
        <v>0</v>
      </c>
      <c r="P180" s="36">
        <f t="shared" si="534"/>
        <v>0</v>
      </c>
      <c r="Q180" s="36">
        <f t="shared" si="534"/>
        <v>0</v>
      </c>
      <c r="R180" s="36">
        <f t="shared" ref="R180" si="535">IF(SUM(O$7:Q$7)=0,0,R171/SUM(O$7:Q$7)*1000)</f>
        <v>0</v>
      </c>
      <c r="S180" s="36">
        <f t="shared" ref="S180" si="536">IF(SUMIF($C$4:$R$4,1,$C$7:$R$7)=0,0,S171/SUMIF($C$4:$R$4,1,$C$7:$R$7)*1000)</f>
        <v>0</v>
      </c>
    </row>
    <row r="181" spans="1:19" s="6" customFormat="1" ht="15.65" customHeight="1" x14ac:dyDescent="0.3">
      <c r="A181" s="309"/>
      <c r="B181" s="34" t="s">
        <v>69</v>
      </c>
      <c r="C181" s="37">
        <f t="shared" ref="C181" si="537">IF(C158=0,0,SUM(C172:C176)/C158)</f>
        <v>0</v>
      </c>
      <c r="D181" s="37">
        <f t="shared" ref="D181:S206" si="538">IF(D158=0,0,SUM(D172:D176)/D158)</f>
        <v>0</v>
      </c>
      <c r="E181" s="37">
        <f t="shared" si="538"/>
        <v>0</v>
      </c>
      <c r="F181" s="37">
        <f t="shared" si="538"/>
        <v>0</v>
      </c>
      <c r="G181" s="37">
        <f t="shared" si="538"/>
        <v>0</v>
      </c>
      <c r="H181" s="37">
        <f t="shared" si="538"/>
        <v>0</v>
      </c>
      <c r="I181" s="37">
        <f t="shared" si="538"/>
        <v>0</v>
      </c>
      <c r="J181" s="37">
        <f t="shared" si="538"/>
        <v>0</v>
      </c>
      <c r="K181" s="37">
        <f t="shared" si="538"/>
        <v>0</v>
      </c>
      <c r="L181" s="37">
        <f t="shared" si="538"/>
        <v>0</v>
      </c>
      <c r="M181" s="37">
        <f t="shared" si="538"/>
        <v>0</v>
      </c>
      <c r="N181" s="37">
        <f t="shared" si="538"/>
        <v>0</v>
      </c>
      <c r="O181" s="37">
        <f t="shared" si="538"/>
        <v>0</v>
      </c>
      <c r="P181" s="37">
        <f t="shared" si="538"/>
        <v>0</v>
      </c>
      <c r="Q181" s="37">
        <f t="shared" si="538"/>
        <v>0</v>
      </c>
      <c r="R181" s="37">
        <f t="shared" si="538"/>
        <v>0</v>
      </c>
      <c r="S181" s="37">
        <f t="shared" si="538"/>
        <v>0</v>
      </c>
    </row>
    <row r="182" spans="1:19" s="6" customFormat="1" ht="15.65" customHeight="1" thickBot="1" x14ac:dyDescent="0.35">
      <c r="A182" s="310"/>
      <c r="B182" s="38" t="s">
        <v>70</v>
      </c>
      <c r="C182" s="39">
        <f t="shared" ref="C182" si="539">IF(C$7=0,0,SUM(C172:C176)/C$7*1000)</f>
        <v>0</v>
      </c>
      <c r="D182" s="39">
        <f t="shared" ref="D182:E182" si="540">IF(D$7=0,0,SUM(D172:D176)/D$7*1000)</f>
        <v>0</v>
      </c>
      <c r="E182" s="39">
        <f t="shared" si="540"/>
        <v>0</v>
      </c>
      <c r="F182" s="39">
        <f t="shared" ref="F182" si="541">IF(SUM(C$7:E$7)=0,0,SUM(F172:F176)/SUM(C$7:E$7)*1000)</f>
        <v>0</v>
      </c>
      <c r="G182" s="39">
        <f t="shared" ref="G182:I182" si="542">IF(G$7=0,0,SUM(G172:G176)/G$7*1000)</f>
        <v>0</v>
      </c>
      <c r="H182" s="39">
        <f t="shared" si="542"/>
        <v>0</v>
      </c>
      <c r="I182" s="39">
        <f t="shared" si="542"/>
        <v>0</v>
      </c>
      <c r="J182" s="39">
        <f t="shared" ref="J182" si="543">IF(SUM(G$7:I$7)=0,0,SUM(J172:J176)/SUM(G$7:I$7)*1000)</f>
        <v>0</v>
      </c>
      <c r="K182" s="39">
        <f t="shared" ref="K182:M182" si="544">IF(K$7=0,0,SUM(K172:K176)/K$7*1000)</f>
        <v>0</v>
      </c>
      <c r="L182" s="39">
        <f t="shared" si="544"/>
        <v>0</v>
      </c>
      <c r="M182" s="39">
        <f t="shared" si="544"/>
        <v>0</v>
      </c>
      <c r="N182" s="39">
        <f t="shared" ref="N182" si="545">IF(SUM(K$7:M$7)=0,0,SUM(N172:N176)/SUM(K$7:M$7)*1000)</f>
        <v>0</v>
      </c>
      <c r="O182" s="39">
        <f t="shared" ref="O182:Q182" si="546">IF(O$7=0,0,SUM(O172:O176)/O$7*1000)</f>
        <v>0</v>
      </c>
      <c r="P182" s="39">
        <f t="shared" si="546"/>
        <v>0</v>
      </c>
      <c r="Q182" s="39">
        <f t="shared" si="546"/>
        <v>0</v>
      </c>
      <c r="R182" s="39">
        <f t="shared" ref="R182" si="547">IF(SUM(O$7:Q$7)=0,0,SUM(R172:R176)/SUM(O$7:Q$7)*1000)</f>
        <v>0</v>
      </c>
      <c r="S182" s="39">
        <f t="shared" ref="S182" si="548">IF(SUMIF($C$4:$R$4,1,$C$7:$R$7)=0,0,SUM(S172:S176)/SUMIF($C$4:$R$4,1,$C$7:$R$7)*1000)</f>
        <v>0</v>
      </c>
    </row>
    <row r="183" spans="1:19" s="6" customFormat="1" ht="15.65" customHeight="1" x14ac:dyDescent="0.3">
      <c r="A183" s="311" t="s">
        <v>37</v>
      </c>
      <c r="B183" s="17" t="s">
        <v>54</v>
      </c>
      <c r="C183" s="54">
        <f t="shared" ref="C183:E183" si="549">C184+C190</f>
        <v>0</v>
      </c>
      <c r="D183" s="54">
        <f t="shared" si="549"/>
        <v>0</v>
      </c>
      <c r="E183" s="54">
        <f t="shared" si="549"/>
        <v>0</v>
      </c>
      <c r="F183" s="54">
        <f t="shared" ref="F183:F202" si="550">SUM(C183:E183)</f>
        <v>0</v>
      </c>
      <c r="G183" s="54">
        <f t="shared" ref="G183:I183" si="551">G184+G190</f>
        <v>0</v>
      </c>
      <c r="H183" s="54">
        <f t="shared" si="551"/>
        <v>0</v>
      </c>
      <c r="I183" s="54">
        <f t="shared" si="551"/>
        <v>0</v>
      </c>
      <c r="J183" s="54">
        <f t="shared" ref="J183:J202" si="552">SUM(G183:I183)</f>
        <v>0</v>
      </c>
      <c r="K183" s="54">
        <f t="shared" ref="K183:M183" si="553">K184+K190</f>
        <v>0</v>
      </c>
      <c r="L183" s="54">
        <f t="shared" si="553"/>
        <v>0</v>
      </c>
      <c r="M183" s="54">
        <f t="shared" si="553"/>
        <v>0</v>
      </c>
      <c r="N183" s="54">
        <f t="shared" ref="N183:N202" si="554">SUM(K183:M183)</f>
        <v>0</v>
      </c>
      <c r="O183" s="54">
        <f t="shared" ref="O183:Q183" si="555">O184+O190</f>
        <v>0</v>
      </c>
      <c r="P183" s="54">
        <f t="shared" si="555"/>
        <v>0</v>
      </c>
      <c r="Q183" s="54">
        <f t="shared" si="555"/>
        <v>0</v>
      </c>
      <c r="R183" s="54">
        <f t="shared" ref="R183:R202" si="556">SUM(O183:Q183)</f>
        <v>0</v>
      </c>
      <c r="S183" s="56">
        <f t="shared" ref="S183" si="557">SUMIF($C$4:$R$4,1,$C183:$R183)</f>
        <v>0</v>
      </c>
    </row>
    <row r="184" spans="1:19" s="6" customFormat="1" ht="15.65" customHeight="1" x14ac:dyDescent="0.3">
      <c r="A184" s="309"/>
      <c r="B184" s="19" t="s">
        <v>55</v>
      </c>
      <c r="C184" s="55">
        <f t="shared" ref="C184:E184" si="558">SUM(C185:C189)</f>
        <v>0</v>
      </c>
      <c r="D184" s="55">
        <f t="shared" si="558"/>
        <v>0</v>
      </c>
      <c r="E184" s="55">
        <f t="shared" si="558"/>
        <v>0</v>
      </c>
      <c r="F184" s="53">
        <f t="shared" si="550"/>
        <v>0</v>
      </c>
      <c r="G184" s="55">
        <f t="shared" ref="G184:I184" si="559">SUM(G185:G189)</f>
        <v>0</v>
      </c>
      <c r="H184" s="55">
        <f t="shared" si="559"/>
        <v>0</v>
      </c>
      <c r="I184" s="55">
        <f t="shared" si="559"/>
        <v>0</v>
      </c>
      <c r="J184" s="53">
        <f t="shared" si="552"/>
        <v>0</v>
      </c>
      <c r="K184" s="55">
        <f t="shared" ref="K184:M184" si="560">SUM(K185:K189)</f>
        <v>0</v>
      </c>
      <c r="L184" s="55">
        <f t="shared" si="560"/>
        <v>0</v>
      </c>
      <c r="M184" s="55">
        <f t="shared" si="560"/>
        <v>0</v>
      </c>
      <c r="N184" s="53">
        <f t="shared" si="554"/>
        <v>0</v>
      </c>
      <c r="O184" s="55">
        <f t="shared" ref="O184:Q184" si="561">SUM(O185:O189)</f>
        <v>0</v>
      </c>
      <c r="P184" s="55">
        <f t="shared" si="561"/>
        <v>0</v>
      </c>
      <c r="Q184" s="55">
        <f t="shared" si="561"/>
        <v>0</v>
      </c>
      <c r="R184" s="53">
        <f t="shared" si="556"/>
        <v>0</v>
      </c>
      <c r="S184" s="57">
        <f t="shared" si="401"/>
        <v>0</v>
      </c>
    </row>
    <row r="185" spans="1:19" s="6" customFormat="1" ht="15.65" customHeight="1" x14ac:dyDescent="0.3">
      <c r="A185" s="309"/>
      <c r="B185" s="21" t="s">
        <v>56</v>
      </c>
      <c r="C185" s="49"/>
      <c r="D185" s="49"/>
      <c r="E185" s="49"/>
      <c r="F185" s="52">
        <f t="shared" si="550"/>
        <v>0</v>
      </c>
      <c r="G185" s="49"/>
      <c r="H185" s="49"/>
      <c r="I185" s="49"/>
      <c r="J185" s="52">
        <f t="shared" si="552"/>
        <v>0</v>
      </c>
      <c r="K185" s="49"/>
      <c r="L185" s="49"/>
      <c r="M185" s="49"/>
      <c r="N185" s="52">
        <f t="shared" si="554"/>
        <v>0</v>
      </c>
      <c r="O185" s="49"/>
      <c r="P185" s="49"/>
      <c r="Q185" s="49"/>
      <c r="R185" s="52">
        <f t="shared" si="556"/>
        <v>0</v>
      </c>
      <c r="S185" s="58">
        <f t="shared" si="401"/>
        <v>0</v>
      </c>
    </row>
    <row r="186" spans="1:19" s="6" customFormat="1" ht="15.65" customHeight="1" x14ac:dyDescent="0.3">
      <c r="A186" s="309"/>
      <c r="B186" s="22" t="s">
        <v>57</v>
      </c>
      <c r="C186" s="50"/>
      <c r="D186" s="50"/>
      <c r="E186" s="50"/>
      <c r="F186" s="53">
        <f t="shared" si="550"/>
        <v>0</v>
      </c>
      <c r="G186" s="50"/>
      <c r="H186" s="50"/>
      <c r="I186" s="50"/>
      <c r="J186" s="53">
        <f t="shared" si="552"/>
        <v>0</v>
      </c>
      <c r="K186" s="50"/>
      <c r="L186" s="50"/>
      <c r="M186" s="50"/>
      <c r="N186" s="53">
        <f t="shared" si="554"/>
        <v>0</v>
      </c>
      <c r="O186" s="50"/>
      <c r="P186" s="50"/>
      <c r="Q186" s="50"/>
      <c r="R186" s="53">
        <f t="shared" si="556"/>
        <v>0</v>
      </c>
      <c r="S186" s="59">
        <f t="shared" si="401"/>
        <v>0</v>
      </c>
    </row>
    <row r="187" spans="1:19" s="6" customFormat="1" ht="15.65" customHeight="1" x14ac:dyDescent="0.3">
      <c r="A187" s="309"/>
      <c r="B187" s="22" t="s">
        <v>58</v>
      </c>
      <c r="C187" s="50"/>
      <c r="D187" s="50"/>
      <c r="E187" s="50"/>
      <c r="F187" s="53">
        <f t="shared" si="550"/>
        <v>0</v>
      </c>
      <c r="G187" s="50"/>
      <c r="H187" s="50"/>
      <c r="I187" s="50"/>
      <c r="J187" s="53">
        <f t="shared" si="552"/>
        <v>0</v>
      </c>
      <c r="K187" s="50"/>
      <c r="L187" s="50"/>
      <c r="M187" s="50"/>
      <c r="N187" s="53">
        <f t="shared" si="554"/>
        <v>0</v>
      </c>
      <c r="O187" s="50"/>
      <c r="P187" s="50"/>
      <c r="Q187" s="50"/>
      <c r="R187" s="53">
        <f t="shared" si="556"/>
        <v>0</v>
      </c>
      <c r="S187" s="59">
        <f t="shared" si="401"/>
        <v>0</v>
      </c>
    </row>
    <row r="188" spans="1:19" s="6" customFormat="1" ht="15.65" customHeight="1" x14ac:dyDescent="0.3">
      <c r="A188" s="309"/>
      <c r="B188" s="22" t="s">
        <v>59</v>
      </c>
      <c r="C188" s="50"/>
      <c r="D188" s="50"/>
      <c r="E188" s="50"/>
      <c r="F188" s="53">
        <f t="shared" si="550"/>
        <v>0</v>
      </c>
      <c r="G188" s="50"/>
      <c r="H188" s="50"/>
      <c r="I188" s="50"/>
      <c r="J188" s="53">
        <f t="shared" si="552"/>
        <v>0</v>
      </c>
      <c r="K188" s="50"/>
      <c r="L188" s="50"/>
      <c r="M188" s="50"/>
      <c r="N188" s="53">
        <f t="shared" si="554"/>
        <v>0</v>
      </c>
      <c r="O188" s="50"/>
      <c r="P188" s="50"/>
      <c r="Q188" s="50"/>
      <c r="R188" s="53">
        <f t="shared" si="556"/>
        <v>0</v>
      </c>
      <c r="S188" s="59">
        <f t="shared" si="401"/>
        <v>0</v>
      </c>
    </row>
    <row r="189" spans="1:19" s="6" customFormat="1" ht="15.65" customHeight="1" x14ac:dyDescent="0.3">
      <c r="A189" s="309"/>
      <c r="B189" s="23" t="s">
        <v>148</v>
      </c>
      <c r="C189" s="51"/>
      <c r="D189" s="51"/>
      <c r="E189" s="51"/>
      <c r="F189" s="54">
        <f t="shared" si="550"/>
        <v>0</v>
      </c>
      <c r="G189" s="51"/>
      <c r="H189" s="51"/>
      <c r="I189" s="51"/>
      <c r="J189" s="54">
        <f t="shared" si="552"/>
        <v>0</v>
      </c>
      <c r="K189" s="51"/>
      <c r="L189" s="51"/>
      <c r="M189" s="51"/>
      <c r="N189" s="54">
        <f t="shared" si="554"/>
        <v>0</v>
      </c>
      <c r="O189" s="51"/>
      <c r="P189" s="51"/>
      <c r="Q189" s="51"/>
      <c r="R189" s="54">
        <f t="shared" si="556"/>
        <v>0</v>
      </c>
      <c r="S189" s="83">
        <f t="shared" si="401"/>
        <v>0</v>
      </c>
    </row>
    <row r="190" spans="1:19" s="6" customFormat="1" ht="15.65" customHeight="1" x14ac:dyDescent="0.3">
      <c r="A190" s="309"/>
      <c r="B190" s="19" t="s">
        <v>60</v>
      </c>
      <c r="C190" s="55">
        <f t="shared" ref="C190" si="562">SUM(C191:C195)</f>
        <v>0</v>
      </c>
      <c r="D190" s="55">
        <f t="shared" ref="D190:E190" si="563">SUM(D191:D195)</f>
        <v>0</v>
      </c>
      <c r="E190" s="55">
        <f t="shared" si="563"/>
        <v>0</v>
      </c>
      <c r="F190" s="53">
        <f t="shared" si="550"/>
        <v>0</v>
      </c>
      <c r="G190" s="55">
        <f t="shared" ref="G190" si="564">SUM(G191:G195)</f>
        <v>0</v>
      </c>
      <c r="H190" s="55">
        <f t="shared" ref="H190:I190" si="565">SUM(H191:H195)</f>
        <v>0</v>
      </c>
      <c r="I190" s="55">
        <f t="shared" si="565"/>
        <v>0</v>
      </c>
      <c r="J190" s="53">
        <f t="shared" si="552"/>
        <v>0</v>
      </c>
      <c r="K190" s="55">
        <f t="shared" ref="K190" si="566">SUM(K191:K195)</f>
        <v>0</v>
      </c>
      <c r="L190" s="55">
        <f t="shared" ref="L190:M190" si="567">SUM(L191:L195)</f>
        <v>0</v>
      </c>
      <c r="M190" s="55">
        <f t="shared" si="567"/>
        <v>0</v>
      </c>
      <c r="N190" s="53">
        <f t="shared" si="554"/>
        <v>0</v>
      </c>
      <c r="O190" s="55">
        <f t="shared" ref="O190" si="568">SUM(O191:O195)</f>
        <v>0</v>
      </c>
      <c r="P190" s="55">
        <f t="shared" ref="P190:Q190" si="569">SUM(P191:P195)</f>
        <v>0</v>
      </c>
      <c r="Q190" s="55">
        <f t="shared" si="569"/>
        <v>0</v>
      </c>
      <c r="R190" s="53">
        <f t="shared" si="556"/>
        <v>0</v>
      </c>
      <c r="S190" s="57">
        <f t="shared" si="401"/>
        <v>0</v>
      </c>
    </row>
    <row r="191" spans="1:19" s="6" customFormat="1" ht="15.65" customHeight="1" x14ac:dyDescent="0.3">
      <c r="A191" s="309"/>
      <c r="B191" s="24" t="s">
        <v>56</v>
      </c>
      <c r="C191" s="49"/>
      <c r="D191" s="49"/>
      <c r="E191" s="49"/>
      <c r="F191" s="52">
        <f t="shared" si="550"/>
        <v>0</v>
      </c>
      <c r="G191" s="49"/>
      <c r="H191" s="49"/>
      <c r="I191" s="49"/>
      <c r="J191" s="52">
        <f t="shared" si="552"/>
        <v>0</v>
      </c>
      <c r="K191" s="49"/>
      <c r="L191" s="49"/>
      <c r="M191" s="49"/>
      <c r="N191" s="52">
        <f t="shared" si="554"/>
        <v>0</v>
      </c>
      <c r="O191" s="49"/>
      <c r="P191" s="49"/>
      <c r="Q191" s="49"/>
      <c r="R191" s="52">
        <f t="shared" si="556"/>
        <v>0</v>
      </c>
      <c r="S191" s="58">
        <f t="shared" si="401"/>
        <v>0</v>
      </c>
    </row>
    <row r="192" spans="1:19" s="6" customFormat="1" ht="15.65" customHeight="1" x14ac:dyDescent="0.3">
      <c r="A192" s="309"/>
      <c r="B192" s="25" t="s">
        <v>61</v>
      </c>
      <c r="C192" s="50"/>
      <c r="D192" s="50"/>
      <c r="E192" s="50"/>
      <c r="F192" s="53">
        <f t="shared" si="550"/>
        <v>0</v>
      </c>
      <c r="G192" s="50"/>
      <c r="H192" s="50"/>
      <c r="I192" s="50"/>
      <c r="J192" s="53">
        <f t="shared" si="552"/>
        <v>0</v>
      </c>
      <c r="K192" s="50"/>
      <c r="L192" s="50"/>
      <c r="M192" s="50"/>
      <c r="N192" s="53">
        <f t="shared" si="554"/>
        <v>0</v>
      </c>
      <c r="O192" s="50"/>
      <c r="P192" s="50"/>
      <c r="Q192" s="50"/>
      <c r="R192" s="53">
        <f t="shared" si="556"/>
        <v>0</v>
      </c>
      <c r="S192" s="59">
        <f t="shared" si="401"/>
        <v>0</v>
      </c>
    </row>
    <row r="193" spans="1:19" s="6" customFormat="1" ht="15.65" customHeight="1" x14ac:dyDescent="0.3">
      <c r="A193" s="309"/>
      <c r="B193" s="25" t="s">
        <v>58</v>
      </c>
      <c r="C193" s="50"/>
      <c r="D193" s="50"/>
      <c r="E193" s="50"/>
      <c r="F193" s="53">
        <f t="shared" si="550"/>
        <v>0</v>
      </c>
      <c r="G193" s="50"/>
      <c r="H193" s="50"/>
      <c r="I193" s="50"/>
      <c r="J193" s="53">
        <f t="shared" si="552"/>
        <v>0</v>
      </c>
      <c r="K193" s="50"/>
      <c r="L193" s="50"/>
      <c r="M193" s="50"/>
      <c r="N193" s="53">
        <f t="shared" si="554"/>
        <v>0</v>
      </c>
      <c r="O193" s="50"/>
      <c r="P193" s="50"/>
      <c r="Q193" s="50"/>
      <c r="R193" s="53">
        <f t="shared" si="556"/>
        <v>0</v>
      </c>
      <c r="S193" s="59">
        <f t="shared" si="401"/>
        <v>0</v>
      </c>
    </row>
    <row r="194" spans="1:19" s="6" customFormat="1" ht="15.65" customHeight="1" x14ac:dyDescent="0.3">
      <c r="A194" s="309"/>
      <c r="B194" s="25" t="s">
        <v>62</v>
      </c>
      <c r="C194" s="50"/>
      <c r="D194" s="50"/>
      <c r="E194" s="50"/>
      <c r="F194" s="53">
        <f t="shared" si="550"/>
        <v>0</v>
      </c>
      <c r="G194" s="50"/>
      <c r="H194" s="50"/>
      <c r="I194" s="50"/>
      <c r="J194" s="53">
        <f t="shared" si="552"/>
        <v>0</v>
      </c>
      <c r="K194" s="50"/>
      <c r="L194" s="50"/>
      <c r="M194" s="50"/>
      <c r="N194" s="53">
        <f t="shared" si="554"/>
        <v>0</v>
      </c>
      <c r="O194" s="50"/>
      <c r="P194" s="50"/>
      <c r="Q194" s="50"/>
      <c r="R194" s="53">
        <f t="shared" si="556"/>
        <v>0</v>
      </c>
      <c r="S194" s="59">
        <f t="shared" si="401"/>
        <v>0</v>
      </c>
    </row>
    <row r="195" spans="1:19" s="6" customFormat="1" ht="15.65" customHeight="1" x14ac:dyDescent="0.3">
      <c r="A195" s="309"/>
      <c r="B195" s="23" t="s">
        <v>148</v>
      </c>
      <c r="C195" s="51"/>
      <c r="D195" s="51"/>
      <c r="E195" s="51"/>
      <c r="F195" s="54">
        <f t="shared" si="550"/>
        <v>0</v>
      </c>
      <c r="G195" s="51"/>
      <c r="H195" s="51"/>
      <c r="I195" s="51"/>
      <c r="J195" s="54">
        <f t="shared" si="552"/>
        <v>0</v>
      </c>
      <c r="K195" s="51"/>
      <c r="L195" s="51"/>
      <c r="M195" s="51"/>
      <c r="N195" s="54">
        <f t="shared" si="554"/>
        <v>0</v>
      </c>
      <c r="O195" s="51"/>
      <c r="P195" s="51"/>
      <c r="Q195" s="51"/>
      <c r="R195" s="54">
        <f t="shared" si="556"/>
        <v>0</v>
      </c>
      <c r="S195" s="83">
        <f t="shared" si="401"/>
        <v>0</v>
      </c>
    </row>
    <row r="196" spans="1:19" s="6" customFormat="1" ht="15.65" customHeight="1" x14ac:dyDescent="0.3">
      <c r="A196" s="309"/>
      <c r="B196" s="13" t="s">
        <v>43</v>
      </c>
      <c r="C196" s="60">
        <f t="shared" ref="C196:E196" si="570">C185+C191</f>
        <v>0</v>
      </c>
      <c r="D196" s="60">
        <f t="shared" si="570"/>
        <v>0</v>
      </c>
      <c r="E196" s="61">
        <f t="shared" si="570"/>
        <v>0</v>
      </c>
      <c r="F196" s="60">
        <f t="shared" si="550"/>
        <v>0</v>
      </c>
      <c r="G196" s="60">
        <f t="shared" ref="G196:I196" si="571">G185+G191</f>
        <v>0</v>
      </c>
      <c r="H196" s="60">
        <f t="shared" si="571"/>
        <v>0</v>
      </c>
      <c r="I196" s="61">
        <f t="shared" si="571"/>
        <v>0</v>
      </c>
      <c r="J196" s="60">
        <f t="shared" si="552"/>
        <v>0</v>
      </c>
      <c r="K196" s="60">
        <f t="shared" ref="K196:M196" si="572">K185+K191</f>
        <v>0</v>
      </c>
      <c r="L196" s="60">
        <f t="shared" si="572"/>
        <v>0</v>
      </c>
      <c r="M196" s="61">
        <f t="shared" si="572"/>
        <v>0</v>
      </c>
      <c r="N196" s="60">
        <f t="shared" si="554"/>
        <v>0</v>
      </c>
      <c r="O196" s="60">
        <f t="shared" ref="O196:Q196" si="573">O185+O191</f>
        <v>0</v>
      </c>
      <c r="P196" s="60">
        <f t="shared" si="573"/>
        <v>0</v>
      </c>
      <c r="Q196" s="61">
        <f t="shared" si="573"/>
        <v>0</v>
      </c>
      <c r="R196" s="60">
        <f t="shared" si="556"/>
        <v>0</v>
      </c>
      <c r="S196" s="62">
        <f t="shared" si="401"/>
        <v>0</v>
      </c>
    </row>
    <row r="197" spans="1:19" s="6" customFormat="1" ht="15.65" customHeight="1" x14ac:dyDescent="0.3">
      <c r="A197" s="309"/>
      <c r="B197" s="13" t="s">
        <v>44</v>
      </c>
      <c r="C197" s="63">
        <f t="shared" ref="C197:E197" si="574">C186</f>
        <v>0</v>
      </c>
      <c r="D197" s="63">
        <f t="shared" si="574"/>
        <v>0</v>
      </c>
      <c r="E197" s="64">
        <f t="shared" si="574"/>
        <v>0</v>
      </c>
      <c r="F197" s="63">
        <f t="shared" si="550"/>
        <v>0</v>
      </c>
      <c r="G197" s="63">
        <f t="shared" ref="G197:I197" si="575">G186</f>
        <v>0</v>
      </c>
      <c r="H197" s="63">
        <f t="shared" si="575"/>
        <v>0</v>
      </c>
      <c r="I197" s="64">
        <f t="shared" si="575"/>
        <v>0</v>
      </c>
      <c r="J197" s="63">
        <f t="shared" si="552"/>
        <v>0</v>
      </c>
      <c r="K197" s="63">
        <f t="shared" ref="K197:M197" si="576">K186</f>
        <v>0</v>
      </c>
      <c r="L197" s="63">
        <f t="shared" si="576"/>
        <v>0</v>
      </c>
      <c r="M197" s="64">
        <f t="shared" si="576"/>
        <v>0</v>
      </c>
      <c r="N197" s="63">
        <f t="shared" si="554"/>
        <v>0</v>
      </c>
      <c r="O197" s="63">
        <f t="shared" ref="O197:Q197" si="577">O186</f>
        <v>0</v>
      </c>
      <c r="P197" s="63">
        <f t="shared" si="577"/>
        <v>0</v>
      </c>
      <c r="Q197" s="64">
        <f t="shared" si="577"/>
        <v>0</v>
      </c>
      <c r="R197" s="63">
        <f t="shared" si="556"/>
        <v>0</v>
      </c>
      <c r="S197" s="65">
        <f t="shared" si="401"/>
        <v>0</v>
      </c>
    </row>
    <row r="198" spans="1:19" s="6" customFormat="1" ht="15.65" customHeight="1" x14ac:dyDescent="0.3">
      <c r="A198" s="309"/>
      <c r="B198" s="13" t="s">
        <v>45</v>
      </c>
      <c r="C198" s="63">
        <f t="shared" ref="C198:E198" si="578">C187+C193</f>
        <v>0</v>
      </c>
      <c r="D198" s="63">
        <f t="shared" si="578"/>
        <v>0</v>
      </c>
      <c r="E198" s="64">
        <f t="shared" si="578"/>
        <v>0</v>
      </c>
      <c r="F198" s="63">
        <f t="shared" si="550"/>
        <v>0</v>
      </c>
      <c r="G198" s="63">
        <f t="shared" ref="G198:I198" si="579">G187+G193</f>
        <v>0</v>
      </c>
      <c r="H198" s="63">
        <f t="shared" si="579"/>
        <v>0</v>
      </c>
      <c r="I198" s="64">
        <f t="shared" si="579"/>
        <v>0</v>
      </c>
      <c r="J198" s="63">
        <f t="shared" si="552"/>
        <v>0</v>
      </c>
      <c r="K198" s="63">
        <f t="shared" ref="K198:M198" si="580">K187+K193</f>
        <v>0</v>
      </c>
      <c r="L198" s="63">
        <f t="shared" si="580"/>
        <v>0</v>
      </c>
      <c r="M198" s="64">
        <f t="shared" si="580"/>
        <v>0</v>
      </c>
      <c r="N198" s="63">
        <f t="shared" si="554"/>
        <v>0</v>
      </c>
      <c r="O198" s="63">
        <f t="shared" ref="O198:Q198" si="581">O187+O193</f>
        <v>0</v>
      </c>
      <c r="P198" s="63">
        <f t="shared" si="581"/>
        <v>0</v>
      </c>
      <c r="Q198" s="64">
        <f t="shared" si="581"/>
        <v>0</v>
      </c>
      <c r="R198" s="63">
        <f t="shared" si="556"/>
        <v>0</v>
      </c>
      <c r="S198" s="65">
        <f t="shared" si="401"/>
        <v>0</v>
      </c>
    </row>
    <row r="199" spans="1:19" s="6" customFormat="1" ht="15.65" customHeight="1" x14ac:dyDescent="0.3">
      <c r="A199" s="309"/>
      <c r="B199" s="13" t="s">
        <v>63</v>
      </c>
      <c r="C199" s="63">
        <f t="shared" ref="C199:E199" si="582">C188</f>
        <v>0</v>
      </c>
      <c r="D199" s="63">
        <f t="shared" si="582"/>
        <v>0</v>
      </c>
      <c r="E199" s="64">
        <f t="shared" si="582"/>
        <v>0</v>
      </c>
      <c r="F199" s="63">
        <f t="shared" si="550"/>
        <v>0</v>
      </c>
      <c r="G199" s="63">
        <f t="shared" ref="G199:I199" si="583">G188</f>
        <v>0</v>
      </c>
      <c r="H199" s="63">
        <f t="shared" si="583"/>
        <v>0</v>
      </c>
      <c r="I199" s="64">
        <f t="shared" si="583"/>
        <v>0</v>
      </c>
      <c r="J199" s="63">
        <f t="shared" si="552"/>
        <v>0</v>
      </c>
      <c r="K199" s="63">
        <f t="shared" ref="K199:M199" si="584">K188</f>
        <v>0</v>
      </c>
      <c r="L199" s="63">
        <f t="shared" si="584"/>
        <v>0</v>
      </c>
      <c r="M199" s="64">
        <f t="shared" si="584"/>
        <v>0</v>
      </c>
      <c r="N199" s="63">
        <f t="shared" si="554"/>
        <v>0</v>
      </c>
      <c r="O199" s="63">
        <f t="shared" ref="O199:Q199" si="585">O188</f>
        <v>0</v>
      </c>
      <c r="P199" s="63">
        <f t="shared" si="585"/>
        <v>0</v>
      </c>
      <c r="Q199" s="64">
        <f t="shared" si="585"/>
        <v>0</v>
      </c>
      <c r="R199" s="63">
        <f t="shared" si="556"/>
        <v>0</v>
      </c>
      <c r="S199" s="65">
        <f t="shared" si="401"/>
        <v>0</v>
      </c>
    </row>
    <row r="200" spans="1:19" s="6" customFormat="1" ht="15.65" customHeight="1" x14ac:dyDescent="0.3">
      <c r="A200" s="309"/>
      <c r="B200" s="13" t="s">
        <v>64</v>
      </c>
      <c r="C200" s="63">
        <f t="shared" ref="C200:E200" si="586">C194</f>
        <v>0</v>
      </c>
      <c r="D200" s="63">
        <f t="shared" si="586"/>
        <v>0</v>
      </c>
      <c r="E200" s="64">
        <f t="shared" si="586"/>
        <v>0</v>
      </c>
      <c r="F200" s="63">
        <f t="shared" si="550"/>
        <v>0</v>
      </c>
      <c r="G200" s="63">
        <f t="shared" ref="G200:I200" si="587">G194</f>
        <v>0</v>
      </c>
      <c r="H200" s="63">
        <f t="shared" si="587"/>
        <v>0</v>
      </c>
      <c r="I200" s="64">
        <f t="shared" si="587"/>
        <v>0</v>
      </c>
      <c r="J200" s="63">
        <f t="shared" si="552"/>
        <v>0</v>
      </c>
      <c r="K200" s="63">
        <f t="shared" ref="K200:M200" si="588">K194</f>
        <v>0</v>
      </c>
      <c r="L200" s="63">
        <f t="shared" si="588"/>
        <v>0</v>
      </c>
      <c r="M200" s="64">
        <f t="shared" si="588"/>
        <v>0</v>
      </c>
      <c r="N200" s="63">
        <f t="shared" si="554"/>
        <v>0</v>
      </c>
      <c r="O200" s="63">
        <f t="shared" ref="O200:Q200" si="589">O194</f>
        <v>0</v>
      </c>
      <c r="P200" s="63">
        <f t="shared" si="589"/>
        <v>0</v>
      </c>
      <c r="Q200" s="64">
        <f t="shared" si="589"/>
        <v>0</v>
      </c>
      <c r="R200" s="63">
        <f t="shared" si="556"/>
        <v>0</v>
      </c>
      <c r="S200" s="65">
        <f t="shared" ref="S200:S263" si="590">SUMIF($C$4:$R$4,1,$C200:$R200)</f>
        <v>0</v>
      </c>
    </row>
    <row r="201" spans="1:19" s="6" customFormat="1" ht="15.65" customHeight="1" x14ac:dyDescent="0.3">
      <c r="A201" s="309"/>
      <c r="B201" s="13" t="s">
        <v>65</v>
      </c>
      <c r="C201" s="63">
        <f t="shared" ref="C201:E201" si="591">C192</f>
        <v>0</v>
      </c>
      <c r="D201" s="63">
        <f t="shared" si="591"/>
        <v>0</v>
      </c>
      <c r="E201" s="64">
        <f t="shared" si="591"/>
        <v>0</v>
      </c>
      <c r="F201" s="63">
        <f t="shared" si="550"/>
        <v>0</v>
      </c>
      <c r="G201" s="63">
        <f t="shared" ref="G201:I201" si="592">G192</f>
        <v>0</v>
      </c>
      <c r="H201" s="63">
        <f t="shared" si="592"/>
        <v>0</v>
      </c>
      <c r="I201" s="64">
        <f t="shared" si="592"/>
        <v>0</v>
      </c>
      <c r="J201" s="63">
        <f t="shared" si="552"/>
        <v>0</v>
      </c>
      <c r="K201" s="63">
        <f t="shared" ref="K201:M201" si="593">K192</f>
        <v>0</v>
      </c>
      <c r="L201" s="63">
        <f t="shared" si="593"/>
        <v>0</v>
      </c>
      <c r="M201" s="64">
        <f t="shared" si="593"/>
        <v>0</v>
      </c>
      <c r="N201" s="63">
        <f t="shared" si="554"/>
        <v>0</v>
      </c>
      <c r="O201" s="63">
        <f t="shared" ref="O201:Q201" si="594">O192</f>
        <v>0</v>
      </c>
      <c r="P201" s="63">
        <f t="shared" si="594"/>
        <v>0</v>
      </c>
      <c r="Q201" s="64">
        <f t="shared" si="594"/>
        <v>0</v>
      </c>
      <c r="R201" s="63">
        <f t="shared" si="556"/>
        <v>0</v>
      </c>
      <c r="S201" s="65">
        <f t="shared" si="590"/>
        <v>0</v>
      </c>
    </row>
    <row r="202" spans="1:19" s="6" customFormat="1" ht="15.65" customHeight="1" x14ac:dyDescent="0.3">
      <c r="A202" s="309"/>
      <c r="B202" s="30" t="s">
        <v>149</v>
      </c>
      <c r="C202" s="31">
        <f t="shared" ref="C202:E202" si="595">C189+C195</f>
        <v>0</v>
      </c>
      <c r="D202" s="31">
        <f t="shared" si="595"/>
        <v>0</v>
      </c>
      <c r="E202" s="32">
        <f t="shared" si="595"/>
        <v>0</v>
      </c>
      <c r="F202" s="32">
        <f t="shared" si="550"/>
        <v>0</v>
      </c>
      <c r="G202" s="31">
        <f t="shared" ref="G202:I202" si="596">G189+G195</f>
        <v>0</v>
      </c>
      <c r="H202" s="31">
        <f t="shared" si="596"/>
        <v>0</v>
      </c>
      <c r="I202" s="32">
        <f t="shared" si="596"/>
        <v>0</v>
      </c>
      <c r="J202" s="32">
        <f t="shared" si="552"/>
        <v>0</v>
      </c>
      <c r="K202" s="31">
        <f t="shared" ref="K202:M202" si="597">K189+K195</f>
        <v>0</v>
      </c>
      <c r="L202" s="31">
        <f t="shared" si="597"/>
        <v>0</v>
      </c>
      <c r="M202" s="32">
        <f t="shared" si="597"/>
        <v>0</v>
      </c>
      <c r="N202" s="32">
        <f t="shared" si="554"/>
        <v>0</v>
      </c>
      <c r="O202" s="31">
        <f t="shared" ref="O202:Q202" si="598">O189+O195</f>
        <v>0</v>
      </c>
      <c r="P202" s="31">
        <f t="shared" si="598"/>
        <v>0</v>
      </c>
      <c r="Q202" s="32">
        <f t="shared" si="598"/>
        <v>0</v>
      </c>
      <c r="R202" s="32">
        <f t="shared" si="556"/>
        <v>0</v>
      </c>
      <c r="S202" s="33">
        <f t="shared" si="590"/>
        <v>0</v>
      </c>
    </row>
    <row r="203" spans="1:19" s="6" customFormat="1" ht="15.65" customHeight="1" x14ac:dyDescent="0.3">
      <c r="A203" s="309"/>
      <c r="B203" s="34" t="s">
        <v>66</v>
      </c>
      <c r="C203" s="35">
        <f t="shared" ref="C203:E203" si="599">IF(C$7=0,0,C183/C$7*1000)</f>
        <v>0</v>
      </c>
      <c r="D203" s="35">
        <f t="shared" si="599"/>
        <v>0</v>
      </c>
      <c r="E203" s="35">
        <f t="shared" si="599"/>
        <v>0</v>
      </c>
      <c r="F203" s="36">
        <f t="shared" ref="F203" si="600">IF(SUM(C$7:E$7)=0,0,F183/SUM(C$7:E$7)*1000)</f>
        <v>0</v>
      </c>
      <c r="G203" s="35">
        <f t="shared" ref="G203:I203" si="601">IF(G$7=0,0,G183/G$7*1000)</f>
        <v>0</v>
      </c>
      <c r="H203" s="35">
        <f t="shared" si="601"/>
        <v>0</v>
      </c>
      <c r="I203" s="35">
        <f t="shared" si="601"/>
        <v>0</v>
      </c>
      <c r="J203" s="36">
        <f t="shared" ref="J203" si="602">IF(SUM(G$7:I$7)=0,0,J183/SUM(G$7:I$7)*1000)</f>
        <v>0</v>
      </c>
      <c r="K203" s="35">
        <f t="shared" ref="K203:M203" si="603">IF(K$7=0,0,K183/K$7*1000)</f>
        <v>0</v>
      </c>
      <c r="L203" s="35">
        <f t="shared" si="603"/>
        <v>0</v>
      </c>
      <c r="M203" s="35">
        <f t="shared" si="603"/>
        <v>0</v>
      </c>
      <c r="N203" s="36">
        <f t="shared" ref="N203" si="604">IF(SUM(K$7:M$7)=0,0,N183/SUM(K$7:M$7)*1000)</f>
        <v>0</v>
      </c>
      <c r="O203" s="35">
        <f t="shared" ref="O203:Q203" si="605">IF(O$7=0,0,O183/O$7*1000)</f>
        <v>0</v>
      </c>
      <c r="P203" s="35">
        <f t="shared" si="605"/>
        <v>0</v>
      </c>
      <c r="Q203" s="35">
        <f t="shared" si="605"/>
        <v>0</v>
      </c>
      <c r="R203" s="36">
        <f t="shared" ref="R203" si="606">IF(SUM(O$7:Q$7)=0,0,R183/SUM(O$7:Q$7)*1000)</f>
        <v>0</v>
      </c>
      <c r="S203" s="36">
        <f t="shared" ref="S203" si="607">IF(SUMIF($C$4:$R$4,1,$C$7:$R$7)=0,0,S183/SUMIF($C$4:$R$4,1,$C$7:$R$7)*1000)</f>
        <v>0</v>
      </c>
    </row>
    <row r="204" spans="1:19" s="6" customFormat="1" ht="15.65" customHeight="1" x14ac:dyDescent="0.3">
      <c r="A204" s="309"/>
      <c r="B204" s="34" t="s">
        <v>67</v>
      </c>
      <c r="C204" s="37">
        <f t="shared" ref="C204:S204" si="608">IF(C183=0,0,C196/C183)</f>
        <v>0</v>
      </c>
      <c r="D204" s="37">
        <f t="shared" si="608"/>
        <v>0</v>
      </c>
      <c r="E204" s="37">
        <f t="shared" si="608"/>
        <v>0</v>
      </c>
      <c r="F204" s="37">
        <f t="shared" si="608"/>
        <v>0</v>
      </c>
      <c r="G204" s="37">
        <f t="shared" si="608"/>
        <v>0</v>
      </c>
      <c r="H204" s="37">
        <f t="shared" si="608"/>
        <v>0</v>
      </c>
      <c r="I204" s="37">
        <f t="shared" si="608"/>
        <v>0</v>
      </c>
      <c r="J204" s="37">
        <f t="shared" si="608"/>
        <v>0</v>
      </c>
      <c r="K204" s="37">
        <f t="shared" si="608"/>
        <v>0</v>
      </c>
      <c r="L204" s="37">
        <f t="shared" si="608"/>
        <v>0</v>
      </c>
      <c r="M204" s="37">
        <f t="shared" si="608"/>
        <v>0</v>
      </c>
      <c r="N204" s="37">
        <f t="shared" si="608"/>
        <v>0</v>
      </c>
      <c r="O204" s="37">
        <f t="shared" si="608"/>
        <v>0</v>
      </c>
      <c r="P204" s="37">
        <f t="shared" si="608"/>
        <v>0</v>
      </c>
      <c r="Q204" s="37">
        <f t="shared" si="608"/>
        <v>0</v>
      </c>
      <c r="R204" s="37">
        <f t="shared" si="608"/>
        <v>0</v>
      </c>
      <c r="S204" s="37">
        <f t="shared" si="608"/>
        <v>0</v>
      </c>
    </row>
    <row r="205" spans="1:19" s="6" customFormat="1" ht="15.65" customHeight="1" x14ac:dyDescent="0.3">
      <c r="A205" s="309"/>
      <c r="B205" s="34" t="s">
        <v>68</v>
      </c>
      <c r="C205" s="36">
        <f t="shared" ref="C205:E205" si="609">IF(C$7=0,0,C196/C$7*1000)</f>
        <v>0</v>
      </c>
      <c r="D205" s="36">
        <f t="shared" si="609"/>
        <v>0</v>
      </c>
      <c r="E205" s="36">
        <f t="shared" si="609"/>
        <v>0</v>
      </c>
      <c r="F205" s="36">
        <f t="shared" ref="F205" si="610">IF(SUM(C$7:E$7)=0,0,F196/SUM(C$7:E$7)*1000)</f>
        <v>0</v>
      </c>
      <c r="G205" s="36">
        <f t="shared" ref="G205:I205" si="611">IF(G$7=0,0,G196/G$7*1000)</f>
        <v>0</v>
      </c>
      <c r="H205" s="36">
        <f t="shared" si="611"/>
        <v>0</v>
      </c>
      <c r="I205" s="36">
        <f t="shared" si="611"/>
        <v>0</v>
      </c>
      <c r="J205" s="36">
        <f t="shared" ref="J205" si="612">IF(SUM(G$7:I$7)=0,0,J196/SUM(G$7:I$7)*1000)</f>
        <v>0</v>
      </c>
      <c r="K205" s="36">
        <f t="shared" ref="K205:M205" si="613">IF(K$7=0,0,K196/K$7*1000)</f>
        <v>0</v>
      </c>
      <c r="L205" s="36">
        <f t="shared" si="613"/>
        <v>0</v>
      </c>
      <c r="M205" s="36">
        <f t="shared" si="613"/>
        <v>0</v>
      </c>
      <c r="N205" s="36">
        <f t="shared" ref="N205" si="614">IF(SUM(K$7:M$7)=0,0,N196/SUM(K$7:M$7)*1000)</f>
        <v>0</v>
      </c>
      <c r="O205" s="36">
        <f t="shared" ref="O205:Q205" si="615">IF(O$7=0,0,O196/O$7*1000)</f>
        <v>0</v>
      </c>
      <c r="P205" s="36">
        <f t="shared" si="615"/>
        <v>0</v>
      </c>
      <c r="Q205" s="36">
        <f t="shared" si="615"/>
        <v>0</v>
      </c>
      <c r="R205" s="36">
        <f t="shared" ref="R205" si="616">IF(SUM(O$7:Q$7)=0,0,R196/SUM(O$7:Q$7)*1000)</f>
        <v>0</v>
      </c>
      <c r="S205" s="36">
        <f t="shared" ref="S205" si="617">IF(SUMIF($C$4:$R$4,1,$C$7:$R$7)=0,0,S196/SUMIF($C$4:$R$4,1,$C$7:$R$7)*1000)</f>
        <v>0</v>
      </c>
    </row>
    <row r="206" spans="1:19" s="6" customFormat="1" ht="15.65" customHeight="1" x14ac:dyDescent="0.3">
      <c r="A206" s="309"/>
      <c r="B206" s="34" t="s">
        <v>69</v>
      </c>
      <c r="C206" s="37">
        <f t="shared" ref="C206" si="618">IF(C183=0,0,SUM(C197:C201)/C183)</f>
        <v>0</v>
      </c>
      <c r="D206" s="37">
        <f t="shared" ref="D206:R206" si="619">IF(D183=0,0,SUM(D197:D201)/D183)</f>
        <v>0</v>
      </c>
      <c r="E206" s="37">
        <f t="shared" si="619"/>
        <v>0</v>
      </c>
      <c r="F206" s="37">
        <f t="shared" si="619"/>
        <v>0</v>
      </c>
      <c r="G206" s="37">
        <f t="shared" si="619"/>
        <v>0</v>
      </c>
      <c r="H206" s="37">
        <f t="shared" si="619"/>
        <v>0</v>
      </c>
      <c r="I206" s="37">
        <f t="shared" si="619"/>
        <v>0</v>
      </c>
      <c r="J206" s="37">
        <f t="shared" si="619"/>
        <v>0</v>
      </c>
      <c r="K206" s="37">
        <f t="shared" si="619"/>
        <v>0</v>
      </c>
      <c r="L206" s="37">
        <f t="shared" si="619"/>
        <v>0</v>
      </c>
      <c r="M206" s="37">
        <f t="shared" si="619"/>
        <v>0</v>
      </c>
      <c r="N206" s="37">
        <f t="shared" si="619"/>
        <v>0</v>
      </c>
      <c r="O206" s="37">
        <f t="shared" si="619"/>
        <v>0</v>
      </c>
      <c r="P206" s="37">
        <f t="shared" si="619"/>
        <v>0</v>
      </c>
      <c r="Q206" s="37">
        <f t="shared" si="619"/>
        <v>0</v>
      </c>
      <c r="R206" s="37">
        <f t="shared" si="619"/>
        <v>0</v>
      </c>
      <c r="S206" s="37">
        <f t="shared" si="538"/>
        <v>0</v>
      </c>
    </row>
    <row r="207" spans="1:19" s="6" customFormat="1" ht="15.65" customHeight="1" thickBot="1" x14ac:dyDescent="0.35">
      <c r="A207" s="310"/>
      <c r="B207" s="38" t="s">
        <v>70</v>
      </c>
      <c r="C207" s="39">
        <f t="shared" ref="C207" si="620">IF(C$7=0,0,SUM(C197:C201)/C$7*1000)</f>
        <v>0</v>
      </c>
      <c r="D207" s="39">
        <f t="shared" ref="D207:E207" si="621">IF(D$7=0,0,SUM(D197:D201)/D$7*1000)</f>
        <v>0</v>
      </c>
      <c r="E207" s="39">
        <f t="shared" si="621"/>
        <v>0</v>
      </c>
      <c r="F207" s="39">
        <f t="shared" ref="F207" si="622">IF(SUM(C$7:E$7)=0,0,SUM(F197:F201)/SUM(C$7:E$7)*1000)</f>
        <v>0</v>
      </c>
      <c r="G207" s="39">
        <f t="shared" ref="G207:I207" si="623">IF(G$7=0,0,SUM(G197:G201)/G$7*1000)</f>
        <v>0</v>
      </c>
      <c r="H207" s="39">
        <f t="shared" si="623"/>
        <v>0</v>
      </c>
      <c r="I207" s="39">
        <f t="shared" si="623"/>
        <v>0</v>
      </c>
      <c r="J207" s="39">
        <f t="shared" ref="J207" si="624">IF(SUM(G$7:I$7)=0,0,SUM(J197:J201)/SUM(G$7:I$7)*1000)</f>
        <v>0</v>
      </c>
      <c r="K207" s="39">
        <f t="shared" ref="K207:M207" si="625">IF(K$7=0,0,SUM(K197:K201)/K$7*1000)</f>
        <v>0</v>
      </c>
      <c r="L207" s="39">
        <f t="shared" si="625"/>
        <v>0</v>
      </c>
      <c r="M207" s="39">
        <f t="shared" si="625"/>
        <v>0</v>
      </c>
      <c r="N207" s="39">
        <f t="shared" ref="N207" si="626">IF(SUM(K$7:M$7)=0,0,SUM(N197:N201)/SUM(K$7:M$7)*1000)</f>
        <v>0</v>
      </c>
      <c r="O207" s="39">
        <f t="shared" ref="O207:Q207" si="627">IF(O$7=0,0,SUM(O197:O201)/O$7*1000)</f>
        <v>0</v>
      </c>
      <c r="P207" s="39">
        <f t="shared" si="627"/>
        <v>0</v>
      </c>
      <c r="Q207" s="39">
        <f t="shared" si="627"/>
        <v>0</v>
      </c>
      <c r="R207" s="39">
        <f t="shared" ref="R207" si="628">IF(SUM(O$7:Q$7)=0,0,SUM(R197:R201)/SUM(O$7:Q$7)*1000)</f>
        <v>0</v>
      </c>
      <c r="S207" s="39">
        <f t="shared" ref="S207" si="629">IF(SUMIF($C$4:$R$4,1,$C$7:$R$7)=0,0,SUM(S197:S201)/SUMIF($C$4:$R$4,1,$C$7:$R$7)*1000)</f>
        <v>0</v>
      </c>
    </row>
    <row r="208" spans="1:19" s="6" customFormat="1" ht="15.65" customHeight="1" x14ac:dyDescent="0.3">
      <c r="A208" s="311" t="s">
        <v>38</v>
      </c>
      <c r="B208" s="17" t="s">
        <v>54</v>
      </c>
      <c r="C208" s="54">
        <f t="shared" ref="C208:E208" si="630">C209+C215</f>
        <v>0</v>
      </c>
      <c r="D208" s="54">
        <f t="shared" si="630"/>
        <v>0</v>
      </c>
      <c r="E208" s="54">
        <f t="shared" si="630"/>
        <v>0</v>
      </c>
      <c r="F208" s="54">
        <f t="shared" ref="F208:F227" si="631">SUM(C208:E208)</f>
        <v>0</v>
      </c>
      <c r="G208" s="54">
        <f t="shared" ref="G208:I208" si="632">G209+G215</f>
        <v>0</v>
      </c>
      <c r="H208" s="54">
        <f t="shared" si="632"/>
        <v>0</v>
      </c>
      <c r="I208" s="54">
        <f t="shared" si="632"/>
        <v>0</v>
      </c>
      <c r="J208" s="54">
        <f t="shared" ref="J208:J227" si="633">SUM(G208:I208)</f>
        <v>0</v>
      </c>
      <c r="K208" s="54">
        <f t="shared" ref="K208:M208" si="634">K209+K215</f>
        <v>0</v>
      </c>
      <c r="L208" s="54">
        <f t="shared" si="634"/>
        <v>0</v>
      </c>
      <c r="M208" s="54">
        <f t="shared" si="634"/>
        <v>0</v>
      </c>
      <c r="N208" s="54">
        <f t="shared" ref="N208:N227" si="635">SUM(K208:M208)</f>
        <v>0</v>
      </c>
      <c r="O208" s="54">
        <f t="shared" ref="O208:Q208" si="636">O209+O215</f>
        <v>0</v>
      </c>
      <c r="P208" s="54">
        <f t="shared" si="636"/>
        <v>0</v>
      </c>
      <c r="Q208" s="54">
        <f t="shared" si="636"/>
        <v>0</v>
      </c>
      <c r="R208" s="54">
        <f t="shared" ref="R208:R227" si="637">SUM(O208:Q208)</f>
        <v>0</v>
      </c>
      <c r="S208" s="56">
        <f t="shared" ref="S208" si="638">SUMIF($C$4:$R$4,1,$C208:$R208)</f>
        <v>0</v>
      </c>
    </row>
    <row r="209" spans="1:19" s="6" customFormat="1" ht="15.65" customHeight="1" x14ac:dyDescent="0.3">
      <c r="A209" s="309"/>
      <c r="B209" s="19" t="s">
        <v>55</v>
      </c>
      <c r="C209" s="55">
        <f t="shared" ref="C209:E209" si="639">SUM(C210:C214)</f>
        <v>0</v>
      </c>
      <c r="D209" s="55">
        <f t="shared" si="639"/>
        <v>0</v>
      </c>
      <c r="E209" s="55">
        <f t="shared" si="639"/>
        <v>0</v>
      </c>
      <c r="F209" s="53">
        <f t="shared" si="631"/>
        <v>0</v>
      </c>
      <c r="G209" s="55">
        <f t="shared" ref="G209:I209" si="640">SUM(G210:G214)</f>
        <v>0</v>
      </c>
      <c r="H209" s="55">
        <f t="shared" si="640"/>
        <v>0</v>
      </c>
      <c r="I209" s="55">
        <f t="shared" si="640"/>
        <v>0</v>
      </c>
      <c r="J209" s="53">
        <f t="shared" si="633"/>
        <v>0</v>
      </c>
      <c r="K209" s="55">
        <f t="shared" ref="K209:M209" si="641">SUM(K210:K214)</f>
        <v>0</v>
      </c>
      <c r="L209" s="55">
        <f t="shared" si="641"/>
        <v>0</v>
      </c>
      <c r="M209" s="55">
        <f t="shared" si="641"/>
        <v>0</v>
      </c>
      <c r="N209" s="53">
        <f t="shared" si="635"/>
        <v>0</v>
      </c>
      <c r="O209" s="55">
        <f t="shared" ref="O209:Q209" si="642">SUM(O210:O214)</f>
        <v>0</v>
      </c>
      <c r="P209" s="55">
        <f t="shared" si="642"/>
        <v>0</v>
      </c>
      <c r="Q209" s="55">
        <f t="shared" si="642"/>
        <v>0</v>
      </c>
      <c r="R209" s="53">
        <f t="shared" si="637"/>
        <v>0</v>
      </c>
      <c r="S209" s="57">
        <f t="shared" si="590"/>
        <v>0</v>
      </c>
    </row>
    <row r="210" spans="1:19" s="6" customFormat="1" ht="15.65" customHeight="1" x14ac:dyDescent="0.3">
      <c r="A210" s="309"/>
      <c r="B210" s="21" t="s">
        <v>56</v>
      </c>
      <c r="C210" s="49"/>
      <c r="D210" s="49"/>
      <c r="E210" s="49"/>
      <c r="F210" s="52">
        <f t="shared" si="631"/>
        <v>0</v>
      </c>
      <c r="G210" s="49"/>
      <c r="H210" s="49"/>
      <c r="I210" s="49"/>
      <c r="J210" s="52">
        <f t="shared" si="633"/>
        <v>0</v>
      </c>
      <c r="K210" s="49"/>
      <c r="L210" s="49"/>
      <c r="M210" s="49"/>
      <c r="N210" s="52">
        <f t="shared" si="635"/>
        <v>0</v>
      </c>
      <c r="O210" s="49"/>
      <c r="P210" s="49"/>
      <c r="Q210" s="49"/>
      <c r="R210" s="52">
        <f t="shared" si="637"/>
        <v>0</v>
      </c>
      <c r="S210" s="58">
        <f t="shared" si="590"/>
        <v>0</v>
      </c>
    </row>
    <row r="211" spans="1:19" s="6" customFormat="1" ht="15.65" customHeight="1" x14ac:dyDescent="0.3">
      <c r="A211" s="309"/>
      <c r="B211" s="22" t="s">
        <v>57</v>
      </c>
      <c r="C211" s="50"/>
      <c r="D211" s="50"/>
      <c r="E211" s="50"/>
      <c r="F211" s="53">
        <f t="shared" si="631"/>
        <v>0</v>
      </c>
      <c r="G211" s="50"/>
      <c r="H211" s="50"/>
      <c r="I211" s="50"/>
      <c r="J211" s="53">
        <f t="shared" si="633"/>
        <v>0</v>
      </c>
      <c r="K211" s="50"/>
      <c r="L211" s="50"/>
      <c r="M211" s="50"/>
      <c r="N211" s="53">
        <f t="shared" si="635"/>
        <v>0</v>
      </c>
      <c r="O211" s="50"/>
      <c r="P211" s="50"/>
      <c r="Q211" s="50"/>
      <c r="R211" s="53">
        <f t="shared" si="637"/>
        <v>0</v>
      </c>
      <c r="S211" s="59">
        <f t="shared" si="590"/>
        <v>0</v>
      </c>
    </row>
    <row r="212" spans="1:19" s="6" customFormat="1" ht="15.65" customHeight="1" x14ac:dyDescent="0.3">
      <c r="A212" s="309"/>
      <c r="B212" s="22" t="s">
        <v>58</v>
      </c>
      <c r="C212" s="50"/>
      <c r="D212" s="50"/>
      <c r="E212" s="50"/>
      <c r="F212" s="53">
        <f t="shared" si="631"/>
        <v>0</v>
      </c>
      <c r="G212" s="50"/>
      <c r="H212" s="50"/>
      <c r="I212" s="50"/>
      <c r="J212" s="53">
        <f t="shared" si="633"/>
        <v>0</v>
      </c>
      <c r="K212" s="50"/>
      <c r="L212" s="50"/>
      <c r="M212" s="50"/>
      <c r="N212" s="53">
        <f t="shared" si="635"/>
        <v>0</v>
      </c>
      <c r="O212" s="50"/>
      <c r="P212" s="50"/>
      <c r="Q212" s="50"/>
      <c r="R212" s="53">
        <f t="shared" si="637"/>
        <v>0</v>
      </c>
      <c r="S212" s="59">
        <f t="shared" si="590"/>
        <v>0</v>
      </c>
    </row>
    <row r="213" spans="1:19" s="6" customFormat="1" ht="15.65" customHeight="1" x14ac:dyDescent="0.3">
      <c r="A213" s="309"/>
      <c r="B213" s="22" t="s">
        <v>59</v>
      </c>
      <c r="C213" s="50"/>
      <c r="D213" s="50"/>
      <c r="E213" s="50"/>
      <c r="F213" s="53">
        <f t="shared" si="631"/>
        <v>0</v>
      </c>
      <c r="G213" s="50"/>
      <c r="H213" s="50"/>
      <c r="I213" s="50"/>
      <c r="J213" s="53">
        <f t="shared" si="633"/>
        <v>0</v>
      </c>
      <c r="K213" s="50"/>
      <c r="L213" s="50"/>
      <c r="M213" s="50"/>
      <c r="N213" s="53">
        <f t="shared" si="635"/>
        <v>0</v>
      </c>
      <c r="O213" s="50"/>
      <c r="P213" s="50"/>
      <c r="Q213" s="50"/>
      <c r="R213" s="53">
        <f t="shared" si="637"/>
        <v>0</v>
      </c>
      <c r="S213" s="59">
        <f t="shared" si="590"/>
        <v>0</v>
      </c>
    </row>
    <row r="214" spans="1:19" s="6" customFormat="1" ht="15.65" customHeight="1" x14ac:dyDescent="0.3">
      <c r="A214" s="309"/>
      <c r="B214" s="23" t="s">
        <v>148</v>
      </c>
      <c r="C214" s="51"/>
      <c r="D214" s="51"/>
      <c r="E214" s="51"/>
      <c r="F214" s="54">
        <f t="shared" si="631"/>
        <v>0</v>
      </c>
      <c r="G214" s="51"/>
      <c r="H214" s="51"/>
      <c r="I214" s="51"/>
      <c r="J214" s="54">
        <f t="shared" si="633"/>
        <v>0</v>
      </c>
      <c r="K214" s="51"/>
      <c r="L214" s="51"/>
      <c r="M214" s="51"/>
      <c r="N214" s="54">
        <f t="shared" si="635"/>
        <v>0</v>
      </c>
      <c r="O214" s="51"/>
      <c r="P214" s="51"/>
      <c r="Q214" s="51"/>
      <c r="R214" s="54">
        <f t="shared" si="637"/>
        <v>0</v>
      </c>
      <c r="S214" s="83">
        <f t="shared" si="590"/>
        <v>0</v>
      </c>
    </row>
    <row r="215" spans="1:19" s="6" customFormat="1" ht="15.65" customHeight="1" x14ac:dyDescent="0.3">
      <c r="A215" s="309"/>
      <c r="B215" s="19" t="s">
        <v>60</v>
      </c>
      <c r="C215" s="55">
        <f t="shared" ref="C215" si="643">SUM(C216:C220)</f>
        <v>0</v>
      </c>
      <c r="D215" s="55">
        <f t="shared" ref="D215:E215" si="644">SUM(D216:D220)</f>
        <v>0</v>
      </c>
      <c r="E215" s="55">
        <f t="shared" si="644"/>
        <v>0</v>
      </c>
      <c r="F215" s="53">
        <f t="shared" si="631"/>
        <v>0</v>
      </c>
      <c r="G215" s="55">
        <f t="shared" ref="G215" si="645">SUM(G216:G220)</f>
        <v>0</v>
      </c>
      <c r="H215" s="55">
        <f t="shared" ref="H215:I215" si="646">SUM(H216:H220)</f>
        <v>0</v>
      </c>
      <c r="I215" s="55">
        <f t="shared" si="646"/>
        <v>0</v>
      </c>
      <c r="J215" s="53">
        <f t="shared" si="633"/>
        <v>0</v>
      </c>
      <c r="K215" s="55">
        <f t="shared" ref="K215" si="647">SUM(K216:K220)</f>
        <v>0</v>
      </c>
      <c r="L215" s="55">
        <f t="shared" ref="L215:M215" si="648">SUM(L216:L220)</f>
        <v>0</v>
      </c>
      <c r="M215" s="55">
        <f t="shared" si="648"/>
        <v>0</v>
      </c>
      <c r="N215" s="53">
        <f t="shared" si="635"/>
        <v>0</v>
      </c>
      <c r="O215" s="55">
        <f t="shared" ref="O215" si="649">SUM(O216:O220)</f>
        <v>0</v>
      </c>
      <c r="P215" s="55">
        <f t="shared" ref="P215:Q215" si="650">SUM(P216:P220)</f>
        <v>0</v>
      </c>
      <c r="Q215" s="55">
        <f t="shared" si="650"/>
        <v>0</v>
      </c>
      <c r="R215" s="53">
        <f t="shared" si="637"/>
        <v>0</v>
      </c>
      <c r="S215" s="57">
        <f t="shared" si="590"/>
        <v>0</v>
      </c>
    </row>
    <row r="216" spans="1:19" s="6" customFormat="1" ht="15.65" customHeight="1" x14ac:dyDescent="0.3">
      <c r="A216" s="309"/>
      <c r="B216" s="24" t="s">
        <v>56</v>
      </c>
      <c r="C216" s="49"/>
      <c r="D216" s="49"/>
      <c r="E216" s="49"/>
      <c r="F216" s="52">
        <f t="shared" si="631"/>
        <v>0</v>
      </c>
      <c r="G216" s="49"/>
      <c r="H216" s="49"/>
      <c r="I216" s="49"/>
      <c r="J216" s="52">
        <f t="shared" si="633"/>
        <v>0</v>
      </c>
      <c r="K216" s="49"/>
      <c r="L216" s="49"/>
      <c r="M216" s="49"/>
      <c r="N216" s="52">
        <f t="shared" si="635"/>
        <v>0</v>
      </c>
      <c r="O216" s="49"/>
      <c r="P216" s="49"/>
      <c r="Q216" s="49"/>
      <c r="R216" s="52">
        <f t="shared" si="637"/>
        <v>0</v>
      </c>
      <c r="S216" s="58">
        <f t="shared" si="590"/>
        <v>0</v>
      </c>
    </row>
    <row r="217" spans="1:19" s="6" customFormat="1" ht="15.65" customHeight="1" x14ac:dyDescent="0.3">
      <c r="A217" s="309"/>
      <c r="B217" s="25" t="s">
        <v>61</v>
      </c>
      <c r="C217" s="50"/>
      <c r="D217" s="50"/>
      <c r="E217" s="50"/>
      <c r="F217" s="53">
        <f t="shared" si="631"/>
        <v>0</v>
      </c>
      <c r="G217" s="50"/>
      <c r="H217" s="50"/>
      <c r="I217" s="50"/>
      <c r="J217" s="53">
        <f t="shared" si="633"/>
        <v>0</v>
      </c>
      <c r="K217" s="50"/>
      <c r="L217" s="50"/>
      <c r="M217" s="50"/>
      <c r="N217" s="53">
        <f t="shared" si="635"/>
        <v>0</v>
      </c>
      <c r="O217" s="50"/>
      <c r="P217" s="50"/>
      <c r="Q217" s="50"/>
      <c r="R217" s="53">
        <f t="shared" si="637"/>
        <v>0</v>
      </c>
      <c r="S217" s="59">
        <f t="shared" si="590"/>
        <v>0</v>
      </c>
    </row>
    <row r="218" spans="1:19" s="6" customFormat="1" ht="15.65" customHeight="1" x14ac:dyDescent="0.3">
      <c r="A218" s="309"/>
      <c r="B218" s="25" t="s">
        <v>58</v>
      </c>
      <c r="C218" s="50"/>
      <c r="D218" s="50"/>
      <c r="E218" s="50"/>
      <c r="F218" s="53">
        <f t="shared" si="631"/>
        <v>0</v>
      </c>
      <c r="G218" s="50"/>
      <c r="H218" s="50"/>
      <c r="I218" s="50"/>
      <c r="J218" s="53">
        <f t="shared" si="633"/>
        <v>0</v>
      </c>
      <c r="K218" s="50"/>
      <c r="L218" s="50"/>
      <c r="M218" s="50"/>
      <c r="N218" s="53">
        <f t="shared" si="635"/>
        <v>0</v>
      </c>
      <c r="O218" s="50"/>
      <c r="P218" s="50"/>
      <c r="Q218" s="50"/>
      <c r="R218" s="53">
        <f t="shared" si="637"/>
        <v>0</v>
      </c>
      <c r="S218" s="59">
        <f t="shared" si="590"/>
        <v>0</v>
      </c>
    </row>
    <row r="219" spans="1:19" s="6" customFormat="1" ht="15.65" customHeight="1" x14ac:dyDescent="0.3">
      <c r="A219" s="309"/>
      <c r="B219" s="25" t="s">
        <v>62</v>
      </c>
      <c r="C219" s="50"/>
      <c r="D219" s="50"/>
      <c r="E219" s="50"/>
      <c r="F219" s="53">
        <f t="shared" si="631"/>
        <v>0</v>
      </c>
      <c r="G219" s="50"/>
      <c r="H219" s="50"/>
      <c r="I219" s="50"/>
      <c r="J219" s="53">
        <f t="shared" si="633"/>
        <v>0</v>
      </c>
      <c r="K219" s="50"/>
      <c r="L219" s="50"/>
      <c r="M219" s="50"/>
      <c r="N219" s="53">
        <f t="shared" si="635"/>
        <v>0</v>
      </c>
      <c r="O219" s="50"/>
      <c r="P219" s="50"/>
      <c r="Q219" s="50"/>
      <c r="R219" s="53">
        <f t="shared" si="637"/>
        <v>0</v>
      </c>
      <c r="S219" s="59">
        <f t="shared" si="590"/>
        <v>0</v>
      </c>
    </row>
    <row r="220" spans="1:19" s="6" customFormat="1" ht="15.65" customHeight="1" x14ac:dyDescent="0.3">
      <c r="A220" s="309"/>
      <c r="B220" s="23" t="s">
        <v>148</v>
      </c>
      <c r="C220" s="51"/>
      <c r="D220" s="51"/>
      <c r="E220" s="51"/>
      <c r="F220" s="54">
        <f t="shared" si="631"/>
        <v>0</v>
      </c>
      <c r="G220" s="51"/>
      <c r="H220" s="51"/>
      <c r="I220" s="51"/>
      <c r="J220" s="54">
        <f t="shared" si="633"/>
        <v>0</v>
      </c>
      <c r="K220" s="51"/>
      <c r="L220" s="51"/>
      <c r="M220" s="51"/>
      <c r="N220" s="54">
        <f t="shared" si="635"/>
        <v>0</v>
      </c>
      <c r="O220" s="51"/>
      <c r="P220" s="51"/>
      <c r="Q220" s="51"/>
      <c r="R220" s="54">
        <f t="shared" si="637"/>
        <v>0</v>
      </c>
      <c r="S220" s="83">
        <f t="shared" si="590"/>
        <v>0</v>
      </c>
    </row>
    <row r="221" spans="1:19" s="6" customFormat="1" ht="15.65" customHeight="1" x14ac:dyDescent="0.3">
      <c r="A221" s="309"/>
      <c r="B221" s="13" t="s">
        <v>43</v>
      </c>
      <c r="C221" s="60">
        <f t="shared" ref="C221:E221" si="651">C210+C216</f>
        <v>0</v>
      </c>
      <c r="D221" s="60">
        <f t="shared" si="651"/>
        <v>0</v>
      </c>
      <c r="E221" s="61">
        <f t="shared" si="651"/>
        <v>0</v>
      </c>
      <c r="F221" s="60">
        <f t="shared" si="631"/>
        <v>0</v>
      </c>
      <c r="G221" s="60">
        <f t="shared" ref="G221:I221" si="652">G210+G216</f>
        <v>0</v>
      </c>
      <c r="H221" s="60">
        <f t="shared" si="652"/>
        <v>0</v>
      </c>
      <c r="I221" s="61">
        <f t="shared" si="652"/>
        <v>0</v>
      </c>
      <c r="J221" s="60">
        <f t="shared" si="633"/>
        <v>0</v>
      </c>
      <c r="K221" s="60">
        <f t="shared" ref="K221:M221" si="653">K210+K216</f>
        <v>0</v>
      </c>
      <c r="L221" s="60">
        <f t="shared" si="653"/>
        <v>0</v>
      </c>
      <c r="M221" s="61">
        <f t="shared" si="653"/>
        <v>0</v>
      </c>
      <c r="N221" s="60">
        <f t="shared" si="635"/>
        <v>0</v>
      </c>
      <c r="O221" s="60">
        <f t="shared" ref="O221:Q221" si="654">O210+O216</f>
        <v>0</v>
      </c>
      <c r="P221" s="60">
        <f t="shared" si="654"/>
        <v>0</v>
      </c>
      <c r="Q221" s="61">
        <f t="shared" si="654"/>
        <v>0</v>
      </c>
      <c r="R221" s="60">
        <f t="shared" si="637"/>
        <v>0</v>
      </c>
      <c r="S221" s="62">
        <f t="shared" si="590"/>
        <v>0</v>
      </c>
    </row>
    <row r="222" spans="1:19" s="6" customFormat="1" ht="15.65" customHeight="1" x14ac:dyDescent="0.3">
      <c r="A222" s="309"/>
      <c r="B222" s="13" t="s">
        <v>44</v>
      </c>
      <c r="C222" s="63">
        <f t="shared" ref="C222:E222" si="655">C211</f>
        <v>0</v>
      </c>
      <c r="D222" s="63">
        <f t="shared" si="655"/>
        <v>0</v>
      </c>
      <c r="E222" s="64">
        <f t="shared" si="655"/>
        <v>0</v>
      </c>
      <c r="F222" s="63">
        <f t="shared" si="631"/>
        <v>0</v>
      </c>
      <c r="G222" s="63">
        <f t="shared" ref="G222:I222" si="656">G211</f>
        <v>0</v>
      </c>
      <c r="H222" s="63">
        <f t="shared" si="656"/>
        <v>0</v>
      </c>
      <c r="I222" s="64">
        <f t="shared" si="656"/>
        <v>0</v>
      </c>
      <c r="J222" s="63">
        <f t="shared" si="633"/>
        <v>0</v>
      </c>
      <c r="K222" s="63">
        <f t="shared" ref="K222:M222" si="657">K211</f>
        <v>0</v>
      </c>
      <c r="L222" s="63">
        <f t="shared" si="657"/>
        <v>0</v>
      </c>
      <c r="M222" s="64">
        <f t="shared" si="657"/>
        <v>0</v>
      </c>
      <c r="N222" s="63">
        <f t="shared" si="635"/>
        <v>0</v>
      </c>
      <c r="O222" s="63">
        <f t="shared" ref="O222:Q222" si="658">O211</f>
        <v>0</v>
      </c>
      <c r="P222" s="63">
        <f t="shared" si="658"/>
        <v>0</v>
      </c>
      <c r="Q222" s="64">
        <f t="shared" si="658"/>
        <v>0</v>
      </c>
      <c r="R222" s="63">
        <f t="shared" si="637"/>
        <v>0</v>
      </c>
      <c r="S222" s="65">
        <f t="shared" si="590"/>
        <v>0</v>
      </c>
    </row>
    <row r="223" spans="1:19" s="6" customFormat="1" ht="15.65" customHeight="1" x14ac:dyDescent="0.3">
      <c r="A223" s="309"/>
      <c r="B223" s="13" t="s">
        <v>45</v>
      </c>
      <c r="C223" s="63">
        <f t="shared" ref="C223:E223" si="659">C212+C218</f>
        <v>0</v>
      </c>
      <c r="D223" s="63">
        <f t="shared" si="659"/>
        <v>0</v>
      </c>
      <c r="E223" s="64">
        <f t="shared" si="659"/>
        <v>0</v>
      </c>
      <c r="F223" s="63">
        <f t="shared" si="631"/>
        <v>0</v>
      </c>
      <c r="G223" s="63">
        <f t="shared" ref="G223:I223" si="660">G212+G218</f>
        <v>0</v>
      </c>
      <c r="H223" s="63">
        <f t="shared" si="660"/>
        <v>0</v>
      </c>
      <c r="I223" s="64">
        <f t="shared" si="660"/>
        <v>0</v>
      </c>
      <c r="J223" s="63">
        <f t="shared" si="633"/>
        <v>0</v>
      </c>
      <c r="K223" s="63">
        <f t="shared" ref="K223:M223" si="661">K212+K218</f>
        <v>0</v>
      </c>
      <c r="L223" s="63">
        <f t="shared" si="661"/>
        <v>0</v>
      </c>
      <c r="M223" s="64">
        <f t="shared" si="661"/>
        <v>0</v>
      </c>
      <c r="N223" s="63">
        <f t="shared" si="635"/>
        <v>0</v>
      </c>
      <c r="O223" s="63">
        <f t="shared" ref="O223:Q223" si="662">O212+O218</f>
        <v>0</v>
      </c>
      <c r="P223" s="63">
        <f t="shared" si="662"/>
        <v>0</v>
      </c>
      <c r="Q223" s="64">
        <f t="shared" si="662"/>
        <v>0</v>
      </c>
      <c r="R223" s="63">
        <f t="shared" si="637"/>
        <v>0</v>
      </c>
      <c r="S223" s="65">
        <f t="shared" si="590"/>
        <v>0</v>
      </c>
    </row>
    <row r="224" spans="1:19" s="6" customFormat="1" ht="15.65" customHeight="1" x14ac:dyDescent="0.3">
      <c r="A224" s="309"/>
      <c r="B224" s="13" t="s">
        <v>63</v>
      </c>
      <c r="C224" s="63">
        <f t="shared" ref="C224:E224" si="663">C213</f>
        <v>0</v>
      </c>
      <c r="D224" s="63">
        <f t="shared" si="663"/>
        <v>0</v>
      </c>
      <c r="E224" s="64">
        <f t="shared" si="663"/>
        <v>0</v>
      </c>
      <c r="F224" s="63">
        <f t="shared" si="631"/>
        <v>0</v>
      </c>
      <c r="G224" s="63">
        <f t="shared" ref="G224:I224" si="664">G213</f>
        <v>0</v>
      </c>
      <c r="H224" s="63">
        <f t="shared" si="664"/>
        <v>0</v>
      </c>
      <c r="I224" s="64">
        <f t="shared" si="664"/>
        <v>0</v>
      </c>
      <c r="J224" s="63">
        <f t="shared" si="633"/>
        <v>0</v>
      </c>
      <c r="K224" s="63">
        <f t="shared" ref="K224:M224" si="665">K213</f>
        <v>0</v>
      </c>
      <c r="L224" s="63">
        <f t="shared" si="665"/>
        <v>0</v>
      </c>
      <c r="M224" s="64">
        <f t="shared" si="665"/>
        <v>0</v>
      </c>
      <c r="N224" s="63">
        <f t="shared" si="635"/>
        <v>0</v>
      </c>
      <c r="O224" s="63">
        <f t="shared" ref="O224:Q224" si="666">O213</f>
        <v>0</v>
      </c>
      <c r="P224" s="63">
        <f t="shared" si="666"/>
        <v>0</v>
      </c>
      <c r="Q224" s="64">
        <f t="shared" si="666"/>
        <v>0</v>
      </c>
      <c r="R224" s="63">
        <f t="shared" si="637"/>
        <v>0</v>
      </c>
      <c r="S224" s="65">
        <f t="shared" si="590"/>
        <v>0</v>
      </c>
    </row>
    <row r="225" spans="1:19" s="6" customFormat="1" ht="15.65" customHeight="1" x14ac:dyDescent="0.3">
      <c r="A225" s="309"/>
      <c r="B225" s="13" t="s">
        <v>64</v>
      </c>
      <c r="C225" s="63">
        <f t="shared" ref="C225:E225" si="667">C219</f>
        <v>0</v>
      </c>
      <c r="D225" s="63">
        <f t="shared" si="667"/>
        <v>0</v>
      </c>
      <c r="E225" s="64">
        <f t="shared" si="667"/>
        <v>0</v>
      </c>
      <c r="F225" s="63">
        <f t="shared" si="631"/>
        <v>0</v>
      </c>
      <c r="G225" s="63">
        <f t="shared" ref="G225:I225" si="668">G219</f>
        <v>0</v>
      </c>
      <c r="H225" s="63">
        <f t="shared" si="668"/>
        <v>0</v>
      </c>
      <c r="I225" s="64">
        <f t="shared" si="668"/>
        <v>0</v>
      </c>
      <c r="J225" s="63">
        <f t="shared" si="633"/>
        <v>0</v>
      </c>
      <c r="K225" s="63">
        <f t="shared" ref="K225:M225" si="669">K219</f>
        <v>0</v>
      </c>
      <c r="L225" s="63">
        <f t="shared" si="669"/>
        <v>0</v>
      </c>
      <c r="M225" s="64">
        <f t="shared" si="669"/>
        <v>0</v>
      </c>
      <c r="N225" s="63">
        <f t="shared" si="635"/>
        <v>0</v>
      </c>
      <c r="O225" s="63">
        <f t="shared" ref="O225:Q225" si="670">O219</f>
        <v>0</v>
      </c>
      <c r="P225" s="63">
        <f t="shared" si="670"/>
        <v>0</v>
      </c>
      <c r="Q225" s="64">
        <f t="shared" si="670"/>
        <v>0</v>
      </c>
      <c r="R225" s="63">
        <f t="shared" si="637"/>
        <v>0</v>
      </c>
      <c r="S225" s="65">
        <f t="shared" si="590"/>
        <v>0</v>
      </c>
    </row>
    <row r="226" spans="1:19" s="6" customFormat="1" ht="15.65" customHeight="1" x14ac:dyDescent="0.3">
      <c r="A226" s="309"/>
      <c r="B226" s="13" t="s">
        <v>65</v>
      </c>
      <c r="C226" s="63">
        <f t="shared" ref="C226:E226" si="671">C217</f>
        <v>0</v>
      </c>
      <c r="D226" s="63">
        <f t="shared" si="671"/>
        <v>0</v>
      </c>
      <c r="E226" s="64">
        <f t="shared" si="671"/>
        <v>0</v>
      </c>
      <c r="F226" s="63">
        <f t="shared" si="631"/>
        <v>0</v>
      </c>
      <c r="G226" s="63">
        <f t="shared" ref="G226:I226" si="672">G217</f>
        <v>0</v>
      </c>
      <c r="H226" s="63">
        <f t="shared" si="672"/>
        <v>0</v>
      </c>
      <c r="I226" s="64">
        <f t="shared" si="672"/>
        <v>0</v>
      </c>
      <c r="J226" s="63">
        <f t="shared" si="633"/>
        <v>0</v>
      </c>
      <c r="K226" s="63">
        <f t="shared" ref="K226:M226" si="673">K217</f>
        <v>0</v>
      </c>
      <c r="L226" s="63">
        <f t="shared" si="673"/>
        <v>0</v>
      </c>
      <c r="M226" s="64">
        <f t="shared" si="673"/>
        <v>0</v>
      </c>
      <c r="N226" s="63">
        <f t="shared" si="635"/>
        <v>0</v>
      </c>
      <c r="O226" s="63">
        <f t="shared" ref="O226:Q226" si="674">O217</f>
        <v>0</v>
      </c>
      <c r="P226" s="63">
        <f t="shared" si="674"/>
        <v>0</v>
      </c>
      <c r="Q226" s="64">
        <f t="shared" si="674"/>
        <v>0</v>
      </c>
      <c r="R226" s="63">
        <f t="shared" si="637"/>
        <v>0</v>
      </c>
      <c r="S226" s="65">
        <f t="shared" si="590"/>
        <v>0</v>
      </c>
    </row>
    <row r="227" spans="1:19" s="6" customFormat="1" ht="15.65" customHeight="1" x14ac:dyDescent="0.3">
      <c r="A227" s="309"/>
      <c r="B227" s="30" t="s">
        <v>149</v>
      </c>
      <c r="C227" s="31">
        <f t="shared" ref="C227:E227" si="675">C214+C220</f>
        <v>0</v>
      </c>
      <c r="D227" s="31">
        <f t="shared" si="675"/>
        <v>0</v>
      </c>
      <c r="E227" s="32">
        <f t="shared" si="675"/>
        <v>0</v>
      </c>
      <c r="F227" s="32">
        <f t="shared" si="631"/>
        <v>0</v>
      </c>
      <c r="G227" s="31">
        <f t="shared" ref="G227:I227" si="676">G214+G220</f>
        <v>0</v>
      </c>
      <c r="H227" s="31">
        <f t="shared" si="676"/>
        <v>0</v>
      </c>
      <c r="I227" s="32">
        <f t="shared" si="676"/>
        <v>0</v>
      </c>
      <c r="J227" s="32">
        <f t="shared" si="633"/>
        <v>0</v>
      </c>
      <c r="K227" s="31">
        <f t="shared" ref="K227:M227" si="677">K214+K220</f>
        <v>0</v>
      </c>
      <c r="L227" s="31">
        <f t="shared" si="677"/>
        <v>0</v>
      </c>
      <c r="M227" s="32">
        <f t="shared" si="677"/>
        <v>0</v>
      </c>
      <c r="N227" s="32">
        <f t="shared" si="635"/>
        <v>0</v>
      </c>
      <c r="O227" s="31">
        <f t="shared" ref="O227:Q227" si="678">O214+O220</f>
        <v>0</v>
      </c>
      <c r="P227" s="31">
        <f t="shared" si="678"/>
        <v>0</v>
      </c>
      <c r="Q227" s="32">
        <f t="shared" si="678"/>
        <v>0</v>
      </c>
      <c r="R227" s="32">
        <f t="shared" si="637"/>
        <v>0</v>
      </c>
      <c r="S227" s="33">
        <f t="shared" si="590"/>
        <v>0</v>
      </c>
    </row>
    <row r="228" spans="1:19" s="6" customFormat="1" ht="15.65" customHeight="1" x14ac:dyDescent="0.3">
      <c r="A228" s="309"/>
      <c r="B228" s="34" t="s">
        <v>66</v>
      </c>
      <c r="C228" s="35">
        <f t="shared" ref="C228:E228" si="679">IF(C$7=0,0,C208/C$7*1000)</f>
        <v>0</v>
      </c>
      <c r="D228" s="35">
        <f t="shared" si="679"/>
        <v>0</v>
      </c>
      <c r="E228" s="35">
        <f t="shared" si="679"/>
        <v>0</v>
      </c>
      <c r="F228" s="36">
        <f t="shared" ref="F228" si="680">IF(SUM(C$7:E$7)=0,0,F208/SUM(C$7:E$7)*1000)</f>
        <v>0</v>
      </c>
      <c r="G228" s="35">
        <f t="shared" ref="G228:I228" si="681">IF(G$7=0,0,G208/G$7*1000)</f>
        <v>0</v>
      </c>
      <c r="H228" s="35">
        <f t="shared" si="681"/>
        <v>0</v>
      </c>
      <c r="I228" s="35">
        <f t="shared" si="681"/>
        <v>0</v>
      </c>
      <c r="J228" s="36">
        <f t="shared" ref="J228" si="682">IF(SUM(G$7:I$7)=0,0,J208/SUM(G$7:I$7)*1000)</f>
        <v>0</v>
      </c>
      <c r="K228" s="35">
        <f t="shared" ref="K228:M228" si="683">IF(K$7=0,0,K208/K$7*1000)</f>
        <v>0</v>
      </c>
      <c r="L228" s="35">
        <f t="shared" si="683"/>
        <v>0</v>
      </c>
      <c r="M228" s="35">
        <f t="shared" si="683"/>
        <v>0</v>
      </c>
      <c r="N228" s="36">
        <f t="shared" ref="N228" si="684">IF(SUM(K$7:M$7)=0,0,N208/SUM(K$7:M$7)*1000)</f>
        <v>0</v>
      </c>
      <c r="O228" s="35">
        <f t="shared" ref="O228:Q228" si="685">IF(O$7=0,0,O208/O$7*1000)</f>
        <v>0</v>
      </c>
      <c r="P228" s="35">
        <f t="shared" si="685"/>
        <v>0</v>
      </c>
      <c r="Q228" s="35">
        <f t="shared" si="685"/>
        <v>0</v>
      </c>
      <c r="R228" s="36">
        <f t="shared" ref="R228" si="686">IF(SUM(O$7:Q$7)=0,0,R208/SUM(O$7:Q$7)*1000)</f>
        <v>0</v>
      </c>
      <c r="S228" s="36">
        <f t="shared" ref="S228" si="687">IF(SUMIF($C$4:$R$4,1,$C$7:$R$7)=0,0,S208/SUMIF($C$4:$R$4,1,$C$7:$R$7)*1000)</f>
        <v>0</v>
      </c>
    </row>
    <row r="229" spans="1:19" s="6" customFormat="1" ht="15.65" customHeight="1" x14ac:dyDescent="0.3">
      <c r="A229" s="309"/>
      <c r="B229" s="34" t="s">
        <v>67</v>
      </c>
      <c r="C229" s="37">
        <f t="shared" ref="C229:S229" si="688">IF(C208=0,0,C221/C208)</f>
        <v>0</v>
      </c>
      <c r="D229" s="37">
        <f t="shared" si="688"/>
        <v>0</v>
      </c>
      <c r="E229" s="37">
        <f t="shared" si="688"/>
        <v>0</v>
      </c>
      <c r="F229" s="37">
        <f t="shared" si="688"/>
        <v>0</v>
      </c>
      <c r="G229" s="37">
        <f t="shared" si="688"/>
        <v>0</v>
      </c>
      <c r="H229" s="37">
        <f t="shared" si="688"/>
        <v>0</v>
      </c>
      <c r="I229" s="37">
        <f t="shared" si="688"/>
        <v>0</v>
      </c>
      <c r="J229" s="37">
        <f t="shared" si="688"/>
        <v>0</v>
      </c>
      <c r="K229" s="37">
        <f t="shared" si="688"/>
        <v>0</v>
      </c>
      <c r="L229" s="37">
        <f t="shared" si="688"/>
        <v>0</v>
      </c>
      <c r="M229" s="37">
        <f t="shared" si="688"/>
        <v>0</v>
      </c>
      <c r="N229" s="37">
        <f t="shared" si="688"/>
        <v>0</v>
      </c>
      <c r="O229" s="37">
        <f t="shared" si="688"/>
        <v>0</v>
      </c>
      <c r="P229" s="37">
        <f t="shared" si="688"/>
        <v>0</v>
      </c>
      <c r="Q229" s="37">
        <f t="shared" si="688"/>
        <v>0</v>
      </c>
      <c r="R229" s="37">
        <f t="shared" si="688"/>
        <v>0</v>
      </c>
      <c r="S229" s="37">
        <f t="shared" si="688"/>
        <v>0</v>
      </c>
    </row>
    <row r="230" spans="1:19" s="6" customFormat="1" ht="15.65" customHeight="1" x14ac:dyDescent="0.3">
      <c r="A230" s="309"/>
      <c r="B230" s="34" t="s">
        <v>68</v>
      </c>
      <c r="C230" s="36">
        <f t="shared" ref="C230:E230" si="689">IF(C$7=0,0,C221/C$7*1000)</f>
        <v>0</v>
      </c>
      <c r="D230" s="36">
        <f t="shared" si="689"/>
        <v>0</v>
      </c>
      <c r="E230" s="36">
        <f t="shared" si="689"/>
        <v>0</v>
      </c>
      <c r="F230" s="36">
        <f t="shared" ref="F230" si="690">IF(SUM(C$7:E$7)=0,0,F221/SUM(C$7:E$7)*1000)</f>
        <v>0</v>
      </c>
      <c r="G230" s="36">
        <f t="shared" ref="G230:I230" si="691">IF(G$7=0,0,G221/G$7*1000)</f>
        <v>0</v>
      </c>
      <c r="H230" s="36">
        <f t="shared" si="691"/>
        <v>0</v>
      </c>
      <c r="I230" s="36">
        <f t="shared" si="691"/>
        <v>0</v>
      </c>
      <c r="J230" s="36">
        <f t="shared" ref="J230" si="692">IF(SUM(G$7:I$7)=0,0,J221/SUM(G$7:I$7)*1000)</f>
        <v>0</v>
      </c>
      <c r="K230" s="36">
        <f t="shared" ref="K230:M230" si="693">IF(K$7=0,0,K221/K$7*1000)</f>
        <v>0</v>
      </c>
      <c r="L230" s="36">
        <f t="shared" si="693"/>
        <v>0</v>
      </c>
      <c r="M230" s="36">
        <f t="shared" si="693"/>
        <v>0</v>
      </c>
      <c r="N230" s="36">
        <f t="shared" ref="N230" si="694">IF(SUM(K$7:M$7)=0,0,N221/SUM(K$7:M$7)*1000)</f>
        <v>0</v>
      </c>
      <c r="O230" s="36">
        <f t="shared" ref="O230:Q230" si="695">IF(O$7=0,0,O221/O$7*1000)</f>
        <v>0</v>
      </c>
      <c r="P230" s="36">
        <f t="shared" si="695"/>
        <v>0</v>
      </c>
      <c r="Q230" s="36">
        <f t="shared" si="695"/>
        <v>0</v>
      </c>
      <c r="R230" s="36">
        <f t="shared" ref="R230" si="696">IF(SUM(O$7:Q$7)=0,0,R221/SUM(O$7:Q$7)*1000)</f>
        <v>0</v>
      </c>
      <c r="S230" s="36">
        <f t="shared" ref="S230" si="697">IF(SUMIF($C$4:$R$4,1,$C$7:$R$7)=0,0,S221/SUMIF($C$4:$R$4,1,$C$7:$R$7)*1000)</f>
        <v>0</v>
      </c>
    </row>
    <row r="231" spans="1:19" s="6" customFormat="1" ht="15.65" customHeight="1" x14ac:dyDescent="0.3">
      <c r="A231" s="309"/>
      <c r="B231" s="34" t="s">
        <v>69</v>
      </c>
      <c r="C231" s="37">
        <f t="shared" ref="C231" si="698">IF(C208=0,0,SUM(C222:C226)/C208)</f>
        <v>0</v>
      </c>
      <c r="D231" s="37">
        <f t="shared" ref="D231:S256" si="699">IF(D208=0,0,SUM(D222:D226)/D208)</f>
        <v>0</v>
      </c>
      <c r="E231" s="37">
        <f t="shared" si="699"/>
        <v>0</v>
      </c>
      <c r="F231" s="37">
        <f t="shared" si="699"/>
        <v>0</v>
      </c>
      <c r="G231" s="37">
        <f t="shared" si="699"/>
        <v>0</v>
      </c>
      <c r="H231" s="37">
        <f t="shared" si="699"/>
        <v>0</v>
      </c>
      <c r="I231" s="37">
        <f t="shared" si="699"/>
        <v>0</v>
      </c>
      <c r="J231" s="37">
        <f t="shared" si="699"/>
        <v>0</v>
      </c>
      <c r="K231" s="37">
        <f t="shared" si="699"/>
        <v>0</v>
      </c>
      <c r="L231" s="37">
        <f t="shared" si="699"/>
        <v>0</v>
      </c>
      <c r="M231" s="37">
        <f t="shared" si="699"/>
        <v>0</v>
      </c>
      <c r="N231" s="37">
        <f t="shared" si="699"/>
        <v>0</v>
      </c>
      <c r="O231" s="37">
        <f t="shared" si="699"/>
        <v>0</v>
      </c>
      <c r="P231" s="37">
        <f t="shared" si="699"/>
        <v>0</v>
      </c>
      <c r="Q231" s="37">
        <f t="shared" si="699"/>
        <v>0</v>
      </c>
      <c r="R231" s="37">
        <f t="shared" si="699"/>
        <v>0</v>
      </c>
      <c r="S231" s="37">
        <f t="shared" si="699"/>
        <v>0</v>
      </c>
    </row>
    <row r="232" spans="1:19" s="6" customFormat="1" ht="15.65" customHeight="1" thickBot="1" x14ac:dyDescent="0.35">
      <c r="A232" s="310"/>
      <c r="B232" s="38" t="s">
        <v>70</v>
      </c>
      <c r="C232" s="39">
        <f t="shared" ref="C232" si="700">IF(C$7=0,0,SUM(C222:C226)/C$7*1000)</f>
        <v>0</v>
      </c>
      <c r="D232" s="39">
        <f t="shared" ref="D232:E232" si="701">IF(D$7=0,0,SUM(D222:D226)/D$7*1000)</f>
        <v>0</v>
      </c>
      <c r="E232" s="39">
        <f t="shared" si="701"/>
        <v>0</v>
      </c>
      <c r="F232" s="39">
        <f t="shared" ref="F232" si="702">IF(SUM(C$7:E$7)=0,0,SUM(F222:F226)/SUM(C$7:E$7)*1000)</f>
        <v>0</v>
      </c>
      <c r="G232" s="39">
        <f t="shared" ref="G232:I232" si="703">IF(G$7=0,0,SUM(G222:G226)/G$7*1000)</f>
        <v>0</v>
      </c>
      <c r="H232" s="39">
        <f t="shared" si="703"/>
        <v>0</v>
      </c>
      <c r="I232" s="39">
        <f t="shared" si="703"/>
        <v>0</v>
      </c>
      <c r="J232" s="39">
        <f t="shared" ref="J232" si="704">IF(SUM(G$7:I$7)=0,0,SUM(J222:J226)/SUM(G$7:I$7)*1000)</f>
        <v>0</v>
      </c>
      <c r="K232" s="39">
        <f t="shared" ref="K232:M232" si="705">IF(K$7=0,0,SUM(K222:K226)/K$7*1000)</f>
        <v>0</v>
      </c>
      <c r="L232" s="39">
        <f t="shared" si="705"/>
        <v>0</v>
      </c>
      <c r="M232" s="39">
        <f t="shared" si="705"/>
        <v>0</v>
      </c>
      <c r="N232" s="39">
        <f t="shared" ref="N232" si="706">IF(SUM(K$7:M$7)=0,0,SUM(N222:N226)/SUM(K$7:M$7)*1000)</f>
        <v>0</v>
      </c>
      <c r="O232" s="39">
        <f t="shared" ref="O232:Q232" si="707">IF(O$7=0,0,SUM(O222:O226)/O$7*1000)</f>
        <v>0</v>
      </c>
      <c r="P232" s="39">
        <f t="shared" si="707"/>
        <v>0</v>
      </c>
      <c r="Q232" s="39">
        <f t="shared" si="707"/>
        <v>0</v>
      </c>
      <c r="R232" s="39">
        <f t="shared" ref="R232" si="708">IF(SUM(O$7:Q$7)=0,0,SUM(R222:R226)/SUM(O$7:Q$7)*1000)</f>
        <v>0</v>
      </c>
      <c r="S232" s="39">
        <f t="shared" ref="S232" si="709">IF(SUMIF($C$4:$R$4,1,$C$7:$R$7)=0,0,SUM(S222:S226)/SUMIF($C$4:$R$4,1,$C$7:$R$7)*1000)</f>
        <v>0</v>
      </c>
    </row>
    <row r="233" spans="1:19" s="6" customFormat="1" ht="15.65" customHeight="1" x14ac:dyDescent="0.3">
      <c r="A233" s="311" t="s">
        <v>39</v>
      </c>
      <c r="B233" s="17" t="s">
        <v>54</v>
      </c>
      <c r="C233" s="54">
        <f t="shared" ref="C233:E233" si="710">C234+C240</f>
        <v>0</v>
      </c>
      <c r="D233" s="54">
        <f t="shared" si="710"/>
        <v>0</v>
      </c>
      <c r="E233" s="54">
        <f t="shared" si="710"/>
        <v>0</v>
      </c>
      <c r="F233" s="54">
        <f t="shared" ref="F233:F277" si="711">SUM(C233:E233)</f>
        <v>0</v>
      </c>
      <c r="G233" s="54">
        <f t="shared" ref="G233:I233" si="712">G234+G240</f>
        <v>0</v>
      </c>
      <c r="H233" s="54">
        <f t="shared" si="712"/>
        <v>0</v>
      </c>
      <c r="I233" s="54">
        <f t="shared" si="712"/>
        <v>0</v>
      </c>
      <c r="J233" s="54">
        <f t="shared" ref="J233:J252" si="713">SUM(G233:I233)</f>
        <v>0</v>
      </c>
      <c r="K233" s="54">
        <f t="shared" ref="K233:M233" si="714">K234+K240</f>
        <v>0</v>
      </c>
      <c r="L233" s="54">
        <f t="shared" si="714"/>
        <v>0</v>
      </c>
      <c r="M233" s="54">
        <f t="shared" si="714"/>
        <v>0</v>
      </c>
      <c r="N233" s="54">
        <f t="shared" ref="N233:N252" si="715">SUM(K233:M233)</f>
        <v>0</v>
      </c>
      <c r="O233" s="54">
        <f t="shared" ref="O233:Q233" si="716">O234+O240</f>
        <v>0</v>
      </c>
      <c r="P233" s="54">
        <f t="shared" si="716"/>
        <v>0</v>
      </c>
      <c r="Q233" s="54">
        <f t="shared" si="716"/>
        <v>0</v>
      </c>
      <c r="R233" s="54">
        <f t="shared" ref="R233:R252" si="717">SUM(O233:Q233)</f>
        <v>0</v>
      </c>
      <c r="S233" s="56">
        <f t="shared" ref="S233" si="718">SUMIF($C$4:$R$4,1,$C233:$R233)</f>
        <v>0</v>
      </c>
    </row>
    <row r="234" spans="1:19" s="6" customFormat="1" ht="15.65" customHeight="1" x14ac:dyDescent="0.3">
      <c r="A234" s="309"/>
      <c r="B234" s="19" t="s">
        <v>55</v>
      </c>
      <c r="C234" s="55">
        <f t="shared" ref="C234:E234" si="719">SUM(C235:C239)</f>
        <v>0</v>
      </c>
      <c r="D234" s="55">
        <f t="shared" si="719"/>
        <v>0</v>
      </c>
      <c r="E234" s="55">
        <f t="shared" si="719"/>
        <v>0</v>
      </c>
      <c r="F234" s="53">
        <f t="shared" si="711"/>
        <v>0</v>
      </c>
      <c r="G234" s="55">
        <f t="shared" ref="G234:I234" si="720">SUM(G235:G239)</f>
        <v>0</v>
      </c>
      <c r="H234" s="55">
        <f t="shared" si="720"/>
        <v>0</v>
      </c>
      <c r="I234" s="55">
        <f t="shared" si="720"/>
        <v>0</v>
      </c>
      <c r="J234" s="53">
        <f t="shared" si="713"/>
        <v>0</v>
      </c>
      <c r="K234" s="55">
        <f t="shared" ref="K234:M234" si="721">SUM(K235:K239)</f>
        <v>0</v>
      </c>
      <c r="L234" s="55">
        <f t="shared" si="721"/>
        <v>0</v>
      </c>
      <c r="M234" s="55">
        <f t="shared" si="721"/>
        <v>0</v>
      </c>
      <c r="N234" s="53">
        <f t="shared" si="715"/>
        <v>0</v>
      </c>
      <c r="O234" s="55">
        <f t="shared" ref="O234:Q234" si="722">SUM(O235:O239)</f>
        <v>0</v>
      </c>
      <c r="P234" s="55">
        <f t="shared" si="722"/>
        <v>0</v>
      </c>
      <c r="Q234" s="55">
        <f t="shared" si="722"/>
        <v>0</v>
      </c>
      <c r="R234" s="53">
        <f t="shared" si="717"/>
        <v>0</v>
      </c>
      <c r="S234" s="57">
        <f t="shared" si="590"/>
        <v>0</v>
      </c>
    </row>
    <row r="235" spans="1:19" s="6" customFormat="1" ht="15.65" customHeight="1" x14ac:dyDescent="0.3">
      <c r="A235" s="309"/>
      <c r="B235" s="21" t="s">
        <v>56</v>
      </c>
      <c r="C235" s="49"/>
      <c r="D235" s="49"/>
      <c r="E235" s="49"/>
      <c r="F235" s="52">
        <f t="shared" si="711"/>
        <v>0</v>
      </c>
      <c r="G235" s="49"/>
      <c r="H235" s="49"/>
      <c r="I235" s="49"/>
      <c r="J235" s="52">
        <f t="shared" si="713"/>
        <v>0</v>
      </c>
      <c r="K235" s="49"/>
      <c r="L235" s="49"/>
      <c r="M235" s="49"/>
      <c r="N235" s="52">
        <f t="shared" si="715"/>
        <v>0</v>
      </c>
      <c r="O235" s="49"/>
      <c r="P235" s="49"/>
      <c r="Q235" s="49"/>
      <c r="R235" s="52">
        <f t="shared" si="717"/>
        <v>0</v>
      </c>
      <c r="S235" s="58">
        <f t="shared" si="590"/>
        <v>0</v>
      </c>
    </row>
    <row r="236" spans="1:19" s="6" customFormat="1" ht="15.65" customHeight="1" x14ac:dyDescent="0.3">
      <c r="A236" s="309"/>
      <c r="B236" s="22" t="s">
        <v>57</v>
      </c>
      <c r="C236" s="50"/>
      <c r="D236" s="50"/>
      <c r="E236" s="50"/>
      <c r="F236" s="53">
        <f t="shared" si="711"/>
        <v>0</v>
      </c>
      <c r="G236" s="50"/>
      <c r="H236" s="50"/>
      <c r="I236" s="50"/>
      <c r="J236" s="53">
        <f t="shared" si="713"/>
        <v>0</v>
      </c>
      <c r="K236" s="50"/>
      <c r="L236" s="50"/>
      <c r="M236" s="50"/>
      <c r="N236" s="53">
        <f t="shared" si="715"/>
        <v>0</v>
      </c>
      <c r="O236" s="50"/>
      <c r="P236" s="50"/>
      <c r="Q236" s="50"/>
      <c r="R236" s="53">
        <f t="shared" si="717"/>
        <v>0</v>
      </c>
      <c r="S236" s="59">
        <f t="shared" si="590"/>
        <v>0</v>
      </c>
    </row>
    <row r="237" spans="1:19" s="6" customFormat="1" ht="15.65" customHeight="1" x14ac:dyDescent="0.3">
      <c r="A237" s="309"/>
      <c r="B237" s="22" t="s">
        <v>58</v>
      </c>
      <c r="C237" s="50"/>
      <c r="D237" s="50"/>
      <c r="E237" s="50"/>
      <c r="F237" s="53">
        <f t="shared" si="711"/>
        <v>0</v>
      </c>
      <c r="G237" s="50"/>
      <c r="H237" s="50"/>
      <c r="I237" s="50"/>
      <c r="J237" s="53">
        <f t="shared" si="713"/>
        <v>0</v>
      </c>
      <c r="K237" s="50"/>
      <c r="L237" s="50"/>
      <c r="M237" s="50"/>
      <c r="N237" s="53">
        <f t="shared" si="715"/>
        <v>0</v>
      </c>
      <c r="O237" s="50"/>
      <c r="P237" s="50"/>
      <c r="Q237" s="50"/>
      <c r="R237" s="53">
        <f t="shared" si="717"/>
        <v>0</v>
      </c>
      <c r="S237" s="59">
        <f t="shared" si="590"/>
        <v>0</v>
      </c>
    </row>
    <row r="238" spans="1:19" s="6" customFormat="1" ht="15.65" customHeight="1" x14ac:dyDescent="0.3">
      <c r="A238" s="309"/>
      <c r="B238" s="22" t="s">
        <v>59</v>
      </c>
      <c r="C238" s="50"/>
      <c r="D238" s="50"/>
      <c r="E238" s="50"/>
      <c r="F238" s="53">
        <f t="shared" si="711"/>
        <v>0</v>
      </c>
      <c r="G238" s="50"/>
      <c r="H238" s="50"/>
      <c r="I238" s="50"/>
      <c r="J238" s="53">
        <f t="shared" si="713"/>
        <v>0</v>
      </c>
      <c r="K238" s="50"/>
      <c r="L238" s="50"/>
      <c r="M238" s="50"/>
      <c r="N238" s="53">
        <f t="shared" si="715"/>
        <v>0</v>
      </c>
      <c r="O238" s="50"/>
      <c r="P238" s="50"/>
      <c r="Q238" s="50"/>
      <c r="R238" s="53">
        <f t="shared" si="717"/>
        <v>0</v>
      </c>
      <c r="S238" s="59">
        <f t="shared" si="590"/>
        <v>0</v>
      </c>
    </row>
    <row r="239" spans="1:19" s="6" customFormat="1" ht="15.65" customHeight="1" x14ac:dyDescent="0.3">
      <c r="A239" s="309"/>
      <c r="B239" s="23" t="s">
        <v>148</v>
      </c>
      <c r="C239" s="51"/>
      <c r="D239" s="51"/>
      <c r="E239" s="51"/>
      <c r="F239" s="54">
        <f t="shared" si="711"/>
        <v>0</v>
      </c>
      <c r="G239" s="51"/>
      <c r="H239" s="51"/>
      <c r="I239" s="51"/>
      <c r="J239" s="54">
        <f t="shared" si="713"/>
        <v>0</v>
      </c>
      <c r="K239" s="51"/>
      <c r="L239" s="51"/>
      <c r="M239" s="51"/>
      <c r="N239" s="54">
        <f t="shared" si="715"/>
        <v>0</v>
      </c>
      <c r="O239" s="51"/>
      <c r="P239" s="51"/>
      <c r="Q239" s="51"/>
      <c r="R239" s="54">
        <f t="shared" si="717"/>
        <v>0</v>
      </c>
      <c r="S239" s="83">
        <f t="shared" si="590"/>
        <v>0</v>
      </c>
    </row>
    <row r="240" spans="1:19" s="6" customFormat="1" ht="15.65" customHeight="1" x14ac:dyDescent="0.3">
      <c r="A240" s="309"/>
      <c r="B240" s="19" t="s">
        <v>60</v>
      </c>
      <c r="C240" s="55">
        <f t="shared" ref="C240" si="723">SUM(C241:C245)</f>
        <v>0</v>
      </c>
      <c r="D240" s="55">
        <f t="shared" ref="D240:E240" si="724">SUM(D241:D245)</f>
        <v>0</v>
      </c>
      <c r="E240" s="55">
        <f t="shared" si="724"/>
        <v>0</v>
      </c>
      <c r="F240" s="53">
        <f t="shared" si="711"/>
        <v>0</v>
      </c>
      <c r="G240" s="55">
        <f t="shared" ref="G240" si="725">SUM(G241:G245)</f>
        <v>0</v>
      </c>
      <c r="H240" s="55">
        <f t="shared" ref="H240:I240" si="726">SUM(H241:H245)</f>
        <v>0</v>
      </c>
      <c r="I240" s="55">
        <f t="shared" si="726"/>
        <v>0</v>
      </c>
      <c r="J240" s="53">
        <f t="shared" si="713"/>
        <v>0</v>
      </c>
      <c r="K240" s="55">
        <f t="shared" ref="K240" si="727">SUM(K241:K245)</f>
        <v>0</v>
      </c>
      <c r="L240" s="55">
        <f t="shared" ref="L240:M240" si="728">SUM(L241:L245)</f>
        <v>0</v>
      </c>
      <c r="M240" s="55">
        <f t="shared" si="728"/>
        <v>0</v>
      </c>
      <c r="N240" s="53">
        <f t="shared" si="715"/>
        <v>0</v>
      </c>
      <c r="O240" s="55">
        <f t="shared" ref="O240" si="729">SUM(O241:O245)</f>
        <v>0</v>
      </c>
      <c r="P240" s="55">
        <f t="shared" ref="P240:Q240" si="730">SUM(P241:P245)</f>
        <v>0</v>
      </c>
      <c r="Q240" s="55">
        <f t="shared" si="730"/>
        <v>0</v>
      </c>
      <c r="R240" s="53">
        <f t="shared" si="717"/>
        <v>0</v>
      </c>
      <c r="S240" s="57">
        <f t="shared" si="590"/>
        <v>0</v>
      </c>
    </row>
    <row r="241" spans="1:19" s="6" customFormat="1" ht="15.65" customHeight="1" x14ac:dyDescent="0.3">
      <c r="A241" s="309"/>
      <c r="B241" s="24" t="s">
        <v>56</v>
      </c>
      <c r="C241" s="49"/>
      <c r="D241" s="49"/>
      <c r="E241" s="49"/>
      <c r="F241" s="52">
        <f t="shared" si="711"/>
        <v>0</v>
      </c>
      <c r="G241" s="49"/>
      <c r="H241" s="49"/>
      <c r="I241" s="49"/>
      <c r="J241" s="52">
        <f t="shared" si="713"/>
        <v>0</v>
      </c>
      <c r="K241" s="49"/>
      <c r="L241" s="49"/>
      <c r="M241" s="49"/>
      <c r="N241" s="52">
        <f t="shared" si="715"/>
        <v>0</v>
      </c>
      <c r="O241" s="49"/>
      <c r="P241" s="49"/>
      <c r="Q241" s="49"/>
      <c r="R241" s="52">
        <f t="shared" si="717"/>
        <v>0</v>
      </c>
      <c r="S241" s="58">
        <f t="shared" si="590"/>
        <v>0</v>
      </c>
    </row>
    <row r="242" spans="1:19" s="6" customFormat="1" ht="15.65" customHeight="1" x14ac:dyDescent="0.3">
      <c r="A242" s="309"/>
      <c r="B242" s="25" t="s">
        <v>61</v>
      </c>
      <c r="C242" s="50"/>
      <c r="D242" s="50"/>
      <c r="E242" s="50"/>
      <c r="F242" s="53">
        <f t="shared" si="711"/>
        <v>0</v>
      </c>
      <c r="G242" s="50"/>
      <c r="H242" s="50"/>
      <c r="I242" s="50"/>
      <c r="J242" s="53">
        <f t="shared" si="713"/>
        <v>0</v>
      </c>
      <c r="K242" s="50"/>
      <c r="L242" s="50"/>
      <c r="M242" s="50"/>
      <c r="N242" s="53">
        <f t="shared" si="715"/>
        <v>0</v>
      </c>
      <c r="O242" s="50"/>
      <c r="P242" s="50"/>
      <c r="Q242" s="50"/>
      <c r="R242" s="53">
        <f t="shared" si="717"/>
        <v>0</v>
      </c>
      <c r="S242" s="59">
        <f t="shared" si="590"/>
        <v>0</v>
      </c>
    </row>
    <row r="243" spans="1:19" s="6" customFormat="1" ht="15.65" customHeight="1" x14ac:dyDescent="0.3">
      <c r="A243" s="309"/>
      <c r="B243" s="25" t="s">
        <v>58</v>
      </c>
      <c r="C243" s="50"/>
      <c r="D243" s="50"/>
      <c r="E243" s="50"/>
      <c r="F243" s="53">
        <f t="shared" si="711"/>
        <v>0</v>
      </c>
      <c r="G243" s="50"/>
      <c r="H243" s="50"/>
      <c r="I243" s="50"/>
      <c r="J243" s="53">
        <f t="shared" si="713"/>
        <v>0</v>
      </c>
      <c r="K243" s="50"/>
      <c r="L243" s="50"/>
      <c r="M243" s="50"/>
      <c r="N243" s="53">
        <f t="shared" si="715"/>
        <v>0</v>
      </c>
      <c r="O243" s="50"/>
      <c r="P243" s="50"/>
      <c r="Q243" s="50"/>
      <c r="R243" s="53">
        <f t="shared" si="717"/>
        <v>0</v>
      </c>
      <c r="S243" s="59">
        <f t="shared" si="590"/>
        <v>0</v>
      </c>
    </row>
    <row r="244" spans="1:19" s="6" customFormat="1" ht="15.65" customHeight="1" x14ac:dyDescent="0.3">
      <c r="A244" s="309"/>
      <c r="B244" s="25" t="s">
        <v>62</v>
      </c>
      <c r="C244" s="50"/>
      <c r="D244" s="50"/>
      <c r="E244" s="50"/>
      <c r="F244" s="53">
        <f t="shared" si="711"/>
        <v>0</v>
      </c>
      <c r="G244" s="50"/>
      <c r="H244" s="50"/>
      <c r="I244" s="50"/>
      <c r="J244" s="53">
        <f t="shared" si="713"/>
        <v>0</v>
      </c>
      <c r="K244" s="50"/>
      <c r="L244" s="50"/>
      <c r="M244" s="50"/>
      <c r="N244" s="53">
        <f t="shared" si="715"/>
        <v>0</v>
      </c>
      <c r="O244" s="50"/>
      <c r="P244" s="50"/>
      <c r="Q244" s="50"/>
      <c r="R244" s="53">
        <f t="shared" si="717"/>
        <v>0</v>
      </c>
      <c r="S244" s="59">
        <f t="shared" si="590"/>
        <v>0</v>
      </c>
    </row>
    <row r="245" spans="1:19" s="6" customFormat="1" ht="15.65" customHeight="1" x14ac:dyDescent="0.3">
      <c r="A245" s="309"/>
      <c r="B245" s="23" t="s">
        <v>148</v>
      </c>
      <c r="C245" s="51"/>
      <c r="D245" s="51"/>
      <c r="E245" s="51"/>
      <c r="F245" s="54">
        <f t="shared" si="711"/>
        <v>0</v>
      </c>
      <c r="G245" s="51"/>
      <c r="H245" s="51"/>
      <c r="I245" s="51"/>
      <c r="J245" s="54">
        <f t="shared" si="713"/>
        <v>0</v>
      </c>
      <c r="K245" s="51"/>
      <c r="L245" s="51"/>
      <c r="M245" s="51"/>
      <c r="N245" s="54">
        <f t="shared" si="715"/>
        <v>0</v>
      </c>
      <c r="O245" s="51"/>
      <c r="P245" s="51"/>
      <c r="Q245" s="51"/>
      <c r="R245" s="54">
        <f t="shared" si="717"/>
        <v>0</v>
      </c>
      <c r="S245" s="83">
        <f t="shared" si="590"/>
        <v>0</v>
      </c>
    </row>
    <row r="246" spans="1:19" s="6" customFormat="1" ht="15.65" customHeight="1" x14ac:dyDescent="0.3">
      <c r="A246" s="309"/>
      <c r="B246" s="13" t="s">
        <v>43</v>
      </c>
      <c r="C246" s="60">
        <f t="shared" ref="C246:E246" si="731">C235+C241</f>
        <v>0</v>
      </c>
      <c r="D246" s="60">
        <f t="shared" si="731"/>
        <v>0</v>
      </c>
      <c r="E246" s="61">
        <f t="shared" si="731"/>
        <v>0</v>
      </c>
      <c r="F246" s="60">
        <f t="shared" si="711"/>
        <v>0</v>
      </c>
      <c r="G246" s="60">
        <f t="shared" ref="G246:I246" si="732">G235+G241</f>
        <v>0</v>
      </c>
      <c r="H246" s="60">
        <f t="shared" si="732"/>
        <v>0</v>
      </c>
      <c r="I246" s="61">
        <f t="shared" si="732"/>
        <v>0</v>
      </c>
      <c r="J246" s="60">
        <f t="shared" si="713"/>
        <v>0</v>
      </c>
      <c r="K246" s="60">
        <f t="shared" ref="K246:M246" si="733">K235+K241</f>
        <v>0</v>
      </c>
      <c r="L246" s="60">
        <f t="shared" si="733"/>
        <v>0</v>
      </c>
      <c r="M246" s="61">
        <f t="shared" si="733"/>
        <v>0</v>
      </c>
      <c r="N246" s="60">
        <f t="shared" si="715"/>
        <v>0</v>
      </c>
      <c r="O246" s="60">
        <f t="shared" ref="O246:Q246" si="734">O235+O241</f>
        <v>0</v>
      </c>
      <c r="P246" s="60">
        <f t="shared" si="734"/>
        <v>0</v>
      </c>
      <c r="Q246" s="61">
        <f t="shared" si="734"/>
        <v>0</v>
      </c>
      <c r="R246" s="60">
        <f t="shared" si="717"/>
        <v>0</v>
      </c>
      <c r="S246" s="62">
        <f t="shared" si="590"/>
        <v>0</v>
      </c>
    </row>
    <row r="247" spans="1:19" s="6" customFormat="1" ht="15.65" customHeight="1" x14ac:dyDescent="0.3">
      <c r="A247" s="309"/>
      <c r="B247" s="13" t="s">
        <v>44</v>
      </c>
      <c r="C247" s="63">
        <f t="shared" ref="C247:E247" si="735">C236</f>
        <v>0</v>
      </c>
      <c r="D247" s="63">
        <f t="shared" si="735"/>
        <v>0</v>
      </c>
      <c r="E247" s="64">
        <f t="shared" si="735"/>
        <v>0</v>
      </c>
      <c r="F247" s="63">
        <f t="shared" si="711"/>
        <v>0</v>
      </c>
      <c r="G247" s="63">
        <f t="shared" ref="G247:I247" si="736">G236</f>
        <v>0</v>
      </c>
      <c r="H247" s="63">
        <f t="shared" si="736"/>
        <v>0</v>
      </c>
      <c r="I247" s="64">
        <f t="shared" si="736"/>
        <v>0</v>
      </c>
      <c r="J247" s="63">
        <f t="shared" si="713"/>
        <v>0</v>
      </c>
      <c r="K247" s="63">
        <f t="shared" ref="K247:M247" si="737">K236</f>
        <v>0</v>
      </c>
      <c r="L247" s="63">
        <f t="shared" si="737"/>
        <v>0</v>
      </c>
      <c r="M247" s="64">
        <f t="shared" si="737"/>
        <v>0</v>
      </c>
      <c r="N247" s="63">
        <f t="shared" si="715"/>
        <v>0</v>
      </c>
      <c r="O247" s="63">
        <f t="shared" ref="O247:Q247" si="738">O236</f>
        <v>0</v>
      </c>
      <c r="P247" s="63">
        <f t="shared" si="738"/>
        <v>0</v>
      </c>
      <c r="Q247" s="64">
        <f t="shared" si="738"/>
        <v>0</v>
      </c>
      <c r="R247" s="63">
        <f t="shared" si="717"/>
        <v>0</v>
      </c>
      <c r="S247" s="65">
        <f t="shared" si="590"/>
        <v>0</v>
      </c>
    </row>
    <row r="248" spans="1:19" s="6" customFormat="1" ht="15.65" customHeight="1" x14ac:dyDescent="0.3">
      <c r="A248" s="309"/>
      <c r="B248" s="13" t="s">
        <v>45</v>
      </c>
      <c r="C248" s="63">
        <f t="shared" ref="C248:E248" si="739">C237+C243</f>
        <v>0</v>
      </c>
      <c r="D248" s="63">
        <f t="shared" si="739"/>
        <v>0</v>
      </c>
      <c r="E248" s="64">
        <f t="shared" si="739"/>
        <v>0</v>
      </c>
      <c r="F248" s="63">
        <f t="shared" si="711"/>
        <v>0</v>
      </c>
      <c r="G248" s="63">
        <f t="shared" ref="G248:I248" si="740">G237+G243</f>
        <v>0</v>
      </c>
      <c r="H248" s="63">
        <f t="shared" si="740"/>
        <v>0</v>
      </c>
      <c r="I248" s="64">
        <f t="shared" si="740"/>
        <v>0</v>
      </c>
      <c r="J248" s="63">
        <f t="shared" si="713"/>
        <v>0</v>
      </c>
      <c r="K248" s="63">
        <f t="shared" ref="K248:M248" si="741">K237+K243</f>
        <v>0</v>
      </c>
      <c r="L248" s="63">
        <f t="shared" si="741"/>
        <v>0</v>
      </c>
      <c r="M248" s="64">
        <f t="shared" si="741"/>
        <v>0</v>
      </c>
      <c r="N248" s="63">
        <f t="shared" si="715"/>
        <v>0</v>
      </c>
      <c r="O248" s="63">
        <f t="shared" ref="O248:Q248" si="742">O237+O243</f>
        <v>0</v>
      </c>
      <c r="P248" s="63">
        <f t="shared" si="742"/>
        <v>0</v>
      </c>
      <c r="Q248" s="64">
        <f t="shared" si="742"/>
        <v>0</v>
      </c>
      <c r="R248" s="63">
        <f t="shared" si="717"/>
        <v>0</v>
      </c>
      <c r="S248" s="65">
        <f t="shared" si="590"/>
        <v>0</v>
      </c>
    </row>
    <row r="249" spans="1:19" s="6" customFormat="1" ht="15.65" customHeight="1" x14ac:dyDescent="0.3">
      <c r="A249" s="309"/>
      <c r="B249" s="13" t="s">
        <v>63</v>
      </c>
      <c r="C249" s="63">
        <f t="shared" ref="C249:E249" si="743">C238</f>
        <v>0</v>
      </c>
      <c r="D249" s="63">
        <f t="shared" si="743"/>
        <v>0</v>
      </c>
      <c r="E249" s="64">
        <f t="shared" si="743"/>
        <v>0</v>
      </c>
      <c r="F249" s="63">
        <f t="shared" si="711"/>
        <v>0</v>
      </c>
      <c r="G249" s="63">
        <f t="shared" ref="G249:I249" si="744">G238</f>
        <v>0</v>
      </c>
      <c r="H249" s="63">
        <f t="shared" si="744"/>
        <v>0</v>
      </c>
      <c r="I249" s="64">
        <f t="shared" si="744"/>
        <v>0</v>
      </c>
      <c r="J249" s="63">
        <f t="shared" si="713"/>
        <v>0</v>
      </c>
      <c r="K249" s="63">
        <f t="shared" ref="K249:M249" si="745">K238</f>
        <v>0</v>
      </c>
      <c r="L249" s="63">
        <f t="shared" si="745"/>
        <v>0</v>
      </c>
      <c r="M249" s="64">
        <f t="shared" si="745"/>
        <v>0</v>
      </c>
      <c r="N249" s="63">
        <f t="shared" si="715"/>
        <v>0</v>
      </c>
      <c r="O249" s="63">
        <f t="shared" ref="O249:Q249" si="746">O238</f>
        <v>0</v>
      </c>
      <c r="P249" s="63">
        <f t="shared" si="746"/>
        <v>0</v>
      </c>
      <c r="Q249" s="64">
        <f t="shared" si="746"/>
        <v>0</v>
      </c>
      <c r="R249" s="63">
        <f t="shared" si="717"/>
        <v>0</v>
      </c>
      <c r="S249" s="65">
        <f t="shared" si="590"/>
        <v>0</v>
      </c>
    </row>
    <row r="250" spans="1:19" s="6" customFormat="1" ht="15.65" customHeight="1" x14ac:dyDescent="0.3">
      <c r="A250" s="309"/>
      <c r="B250" s="13" t="s">
        <v>64</v>
      </c>
      <c r="C250" s="63">
        <f t="shared" ref="C250:E250" si="747">C244</f>
        <v>0</v>
      </c>
      <c r="D250" s="63">
        <f t="shared" si="747"/>
        <v>0</v>
      </c>
      <c r="E250" s="64">
        <f t="shared" si="747"/>
        <v>0</v>
      </c>
      <c r="F250" s="63">
        <f t="shared" si="711"/>
        <v>0</v>
      </c>
      <c r="G250" s="63">
        <f t="shared" ref="G250:I250" si="748">G244</f>
        <v>0</v>
      </c>
      <c r="H250" s="63">
        <f t="shared" si="748"/>
        <v>0</v>
      </c>
      <c r="I250" s="64">
        <f t="shared" si="748"/>
        <v>0</v>
      </c>
      <c r="J250" s="63">
        <f t="shared" si="713"/>
        <v>0</v>
      </c>
      <c r="K250" s="63">
        <f t="shared" ref="K250:M250" si="749">K244</f>
        <v>0</v>
      </c>
      <c r="L250" s="63">
        <f t="shared" si="749"/>
        <v>0</v>
      </c>
      <c r="M250" s="64">
        <f t="shared" si="749"/>
        <v>0</v>
      </c>
      <c r="N250" s="63">
        <f t="shared" si="715"/>
        <v>0</v>
      </c>
      <c r="O250" s="63">
        <f t="shared" ref="O250:Q250" si="750">O244</f>
        <v>0</v>
      </c>
      <c r="P250" s="63">
        <f t="shared" si="750"/>
        <v>0</v>
      </c>
      <c r="Q250" s="64">
        <f t="shared" si="750"/>
        <v>0</v>
      </c>
      <c r="R250" s="63">
        <f t="shared" si="717"/>
        <v>0</v>
      </c>
      <c r="S250" s="65">
        <f t="shared" si="590"/>
        <v>0</v>
      </c>
    </row>
    <row r="251" spans="1:19" s="6" customFormat="1" ht="15.65" customHeight="1" x14ac:dyDescent="0.3">
      <c r="A251" s="309"/>
      <c r="B251" s="13" t="s">
        <v>65</v>
      </c>
      <c r="C251" s="63">
        <f t="shared" ref="C251:E251" si="751">C242</f>
        <v>0</v>
      </c>
      <c r="D251" s="63">
        <f t="shared" si="751"/>
        <v>0</v>
      </c>
      <c r="E251" s="64">
        <f t="shared" si="751"/>
        <v>0</v>
      </c>
      <c r="F251" s="63">
        <f t="shared" si="711"/>
        <v>0</v>
      </c>
      <c r="G251" s="63">
        <f t="shared" ref="G251:I251" si="752">G242</f>
        <v>0</v>
      </c>
      <c r="H251" s="63">
        <f t="shared" si="752"/>
        <v>0</v>
      </c>
      <c r="I251" s="64">
        <f t="shared" si="752"/>
        <v>0</v>
      </c>
      <c r="J251" s="63">
        <f t="shared" si="713"/>
        <v>0</v>
      </c>
      <c r="K251" s="63">
        <f t="shared" ref="K251:M251" si="753">K242</f>
        <v>0</v>
      </c>
      <c r="L251" s="63">
        <f t="shared" si="753"/>
        <v>0</v>
      </c>
      <c r="M251" s="64">
        <f t="shared" si="753"/>
        <v>0</v>
      </c>
      <c r="N251" s="63">
        <f t="shared" si="715"/>
        <v>0</v>
      </c>
      <c r="O251" s="63">
        <f t="shared" ref="O251:Q251" si="754">O242</f>
        <v>0</v>
      </c>
      <c r="P251" s="63">
        <f t="shared" si="754"/>
        <v>0</v>
      </c>
      <c r="Q251" s="64">
        <f t="shared" si="754"/>
        <v>0</v>
      </c>
      <c r="R251" s="63">
        <f t="shared" si="717"/>
        <v>0</v>
      </c>
      <c r="S251" s="65">
        <f t="shared" si="590"/>
        <v>0</v>
      </c>
    </row>
    <row r="252" spans="1:19" s="6" customFormat="1" ht="15.65" customHeight="1" x14ac:dyDescent="0.3">
      <c r="A252" s="309"/>
      <c r="B252" s="30" t="s">
        <v>149</v>
      </c>
      <c r="C252" s="31">
        <f t="shared" ref="C252:E252" si="755">C239+C245</f>
        <v>0</v>
      </c>
      <c r="D252" s="31">
        <f t="shared" si="755"/>
        <v>0</v>
      </c>
      <c r="E252" s="32">
        <f t="shared" si="755"/>
        <v>0</v>
      </c>
      <c r="F252" s="32">
        <f t="shared" si="711"/>
        <v>0</v>
      </c>
      <c r="G252" s="31">
        <f t="shared" ref="G252:I252" si="756">G239+G245</f>
        <v>0</v>
      </c>
      <c r="H252" s="31">
        <f t="shared" si="756"/>
        <v>0</v>
      </c>
      <c r="I252" s="32">
        <f t="shared" si="756"/>
        <v>0</v>
      </c>
      <c r="J252" s="32">
        <f t="shared" si="713"/>
        <v>0</v>
      </c>
      <c r="K252" s="31">
        <f t="shared" ref="K252:M252" si="757">K239+K245</f>
        <v>0</v>
      </c>
      <c r="L252" s="31">
        <f t="shared" si="757"/>
        <v>0</v>
      </c>
      <c r="M252" s="32">
        <f t="shared" si="757"/>
        <v>0</v>
      </c>
      <c r="N252" s="32">
        <f t="shared" si="715"/>
        <v>0</v>
      </c>
      <c r="O252" s="31">
        <f t="shared" ref="O252:Q252" si="758">O239+O245</f>
        <v>0</v>
      </c>
      <c r="P252" s="31">
        <f t="shared" si="758"/>
        <v>0</v>
      </c>
      <c r="Q252" s="32">
        <f t="shared" si="758"/>
        <v>0</v>
      </c>
      <c r="R252" s="32">
        <f t="shared" si="717"/>
        <v>0</v>
      </c>
      <c r="S252" s="33">
        <f t="shared" si="590"/>
        <v>0</v>
      </c>
    </row>
    <row r="253" spans="1:19" s="6" customFormat="1" ht="15.65" customHeight="1" x14ac:dyDescent="0.3">
      <c r="A253" s="309"/>
      <c r="B253" s="34" t="s">
        <v>66</v>
      </c>
      <c r="C253" s="35">
        <f t="shared" ref="C253:E253" si="759">IF(C$7=0,0,C233/C$7*1000)</f>
        <v>0</v>
      </c>
      <c r="D253" s="35">
        <f t="shared" si="759"/>
        <v>0</v>
      </c>
      <c r="E253" s="35">
        <f t="shared" si="759"/>
        <v>0</v>
      </c>
      <c r="F253" s="36">
        <f t="shared" ref="F253" si="760">IF(SUM(C$7:E$7)=0,0,F233/SUM(C$7:E$7)*1000)</f>
        <v>0</v>
      </c>
      <c r="G253" s="35">
        <f t="shared" ref="G253:I253" si="761">IF(G$7=0,0,G233/G$7*1000)</f>
        <v>0</v>
      </c>
      <c r="H253" s="35">
        <f t="shared" si="761"/>
        <v>0</v>
      </c>
      <c r="I253" s="35">
        <f t="shared" si="761"/>
        <v>0</v>
      </c>
      <c r="J253" s="36">
        <f t="shared" ref="J253" si="762">IF(SUM(G$7:I$7)=0,0,J233/SUM(G$7:I$7)*1000)</f>
        <v>0</v>
      </c>
      <c r="K253" s="35">
        <f t="shared" ref="K253:M253" si="763">IF(K$7=0,0,K233/K$7*1000)</f>
        <v>0</v>
      </c>
      <c r="L253" s="35">
        <f t="shared" si="763"/>
        <v>0</v>
      </c>
      <c r="M253" s="35">
        <f t="shared" si="763"/>
        <v>0</v>
      </c>
      <c r="N253" s="36">
        <f t="shared" ref="N253" si="764">IF(SUM(K$7:M$7)=0,0,N233/SUM(K$7:M$7)*1000)</f>
        <v>0</v>
      </c>
      <c r="O253" s="35">
        <f t="shared" ref="O253:Q253" si="765">IF(O$7=0,0,O233/O$7*1000)</f>
        <v>0</v>
      </c>
      <c r="P253" s="35">
        <f t="shared" si="765"/>
        <v>0</v>
      </c>
      <c r="Q253" s="35">
        <f t="shared" si="765"/>
        <v>0</v>
      </c>
      <c r="R253" s="36">
        <f t="shared" ref="R253" si="766">IF(SUM(O$7:Q$7)=0,0,R233/SUM(O$7:Q$7)*1000)</f>
        <v>0</v>
      </c>
      <c r="S253" s="36">
        <f t="shared" ref="S253" si="767">IF(SUMIF($C$4:$R$4,1,$C$7:$R$7)=0,0,S233/SUMIF($C$4:$R$4,1,$C$7:$R$7)*1000)</f>
        <v>0</v>
      </c>
    </row>
    <row r="254" spans="1:19" s="6" customFormat="1" ht="15.65" customHeight="1" x14ac:dyDescent="0.3">
      <c r="A254" s="309"/>
      <c r="B254" s="34" t="s">
        <v>67</v>
      </c>
      <c r="C254" s="37">
        <f t="shared" ref="C254:S254" si="768">IF(C233=0,0,C246/C233)</f>
        <v>0</v>
      </c>
      <c r="D254" s="37">
        <f t="shared" si="768"/>
        <v>0</v>
      </c>
      <c r="E254" s="37">
        <f t="shared" si="768"/>
        <v>0</v>
      </c>
      <c r="F254" s="37">
        <f t="shared" si="768"/>
        <v>0</v>
      </c>
      <c r="G254" s="37">
        <f t="shared" si="768"/>
        <v>0</v>
      </c>
      <c r="H254" s="37">
        <f t="shared" si="768"/>
        <v>0</v>
      </c>
      <c r="I254" s="37">
        <f t="shared" si="768"/>
        <v>0</v>
      </c>
      <c r="J254" s="37">
        <f t="shared" si="768"/>
        <v>0</v>
      </c>
      <c r="K254" s="37">
        <f t="shared" si="768"/>
        <v>0</v>
      </c>
      <c r="L254" s="37">
        <f t="shared" si="768"/>
        <v>0</v>
      </c>
      <c r="M254" s="37">
        <f t="shared" si="768"/>
        <v>0</v>
      </c>
      <c r="N254" s="37">
        <f t="shared" si="768"/>
        <v>0</v>
      </c>
      <c r="O254" s="37">
        <f t="shared" si="768"/>
        <v>0</v>
      </c>
      <c r="P254" s="37">
        <f t="shared" si="768"/>
        <v>0</v>
      </c>
      <c r="Q254" s="37">
        <f t="shared" si="768"/>
        <v>0</v>
      </c>
      <c r="R254" s="37">
        <f t="shared" si="768"/>
        <v>0</v>
      </c>
      <c r="S254" s="37">
        <f t="shared" si="768"/>
        <v>0</v>
      </c>
    </row>
    <row r="255" spans="1:19" s="6" customFormat="1" ht="15.65" customHeight="1" x14ac:dyDescent="0.3">
      <c r="A255" s="309"/>
      <c r="B255" s="34" t="s">
        <v>68</v>
      </c>
      <c r="C255" s="36">
        <f t="shared" ref="C255:E255" si="769">IF(C$7=0,0,C246/C$7*1000)</f>
        <v>0</v>
      </c>
      <c r="D255" s="36">
        <f t="shared" si="769"/>
        <v>0</v>
      </c>
      <c r="E255" s="36">
        <f t="shared" si="769"/>
        <v>0</v>
      </c>
      <c r="F255" s="36">
        <f t="shared" ref="F255" si="770">IF(SUM(C$7:E$7)=0,0,F246/SUM(C$7:E$7)*1000)</f>
        <v>0</v>
      </c>
      <c r="G255" s="36">
        <f t="shared" ref="G255:I255" si="771">IF(G$7=0,0,G246/G$7*1000)</f>
        <v>0</v>
      </c>
      <c r="H255" s="36">
        <f t="shared" si="771"/>
        <v>0</v>
      </c>
      <c r="I255" s="36">
        <f t="shared" si="771"/>
        <v>0</v>
      </c>
      <c r="J255" s="36">
        <f t="shared" ref="J255" si="772">IF(SUM(G$7:I$7)=0,0,J246/SUM(G$7:I$7)*1000)</f>
        <v>0</v>
      </c>
      <c r="K255" s="36">
        <f t="shared" ref="K255:M255" si="773">IF(K$7=0,0,K246/K$7*1000)</f>
        <v>0</v>
      </c>
      <c r="L255" s="36">
        <f t="shared" si="773"/>
        <v>0</v>
      </c>
      <c r="M255" s="36">
        <f t="shared" si="773"/>
        <v>0</v>
      </c>
      <c r="N255" s="36">
        <f t="shared" ref="N255" si="774">IF(SUM(K$7:M$7)=0,0,N246/SUM(K$7:M$7)*1000)</f>
        <v>0</v>
      </c>
      <c r="O255" s="36">
        <f t="shared" ref="O255:Q255" si="775">IF(O$7=0,0,O246/O$7*1000)</f>
        <v>0</v>
      </c>
      <c r="P255" s="36">
        <f t="shared" si="775"/>
        <v>0</v>
      </c>
      <c r="Q255" s="36">
        <f t="shared" si="775"/>
        <v>0</v>
      </c>
      <c r="R255" s="36">
        <f t="shared" ref="R255" si="776">IF(SUM(O$7:Q$7)=0,0,R246/SUM(O$7:Q$7)*1000)</f>
        <v>0</v>
      </c>
      <c r="S255" s="36">
        <f t="shared" ref="S255" si="777">IF(SUMIF($C$4:$R$4,1,$C$7:$R$7)=0,0,S246/SUMIF($C$4:$R$4,1,$C$7:$R$7)*1000)</f>
        <v>0</v>
      </c>
    </row>
    <row r="256" spans="1:19" s="6" customFormat="1" ht="15.65" customHeight="1" x14ac:dyDescent="0.3">
      <c r="A256" s="309"/>
      <c r="B256" s="34" t="s">
        <v>69</v>
      </c>
      <c r="C256" s="37">
        <f t="shared" ref="C256" si="778">IF(C233=0,0,SUM(C247:C251)/C233)</f>
        <v>0</v>
      </c>
      <c r="D256" s="37">
        <f t="shared" ref="D256:R256" si="779">IF(D233=0,0,SUM(D247:D251)/D233)</f>
        <v>0</v>
      </c>
      <c r="E256" s="37">
        <f t="shared" si="779"/>
        <v>0</v>
      </c>
      <c r="F256" s="37">
        <f t="shared" si="779"/>
        <v>0</v>
      </c>
      <c r="G256" s="37">
        <f t="shared" si="779"/>
        <v>0</v>
      </c>
      <c r="H256" s="37">
        <f t="shared" si="779"/>
        <v>0</v>
      </c>
      <c r="I256" s="37">
        <f t="shared" si="779"/>
        <v>0</v>
      </c>
      <c r="J256" s="37">
        <f t="shared" si="779"/>
        <v>0</v>
      </c>
      <c r="K256" s="37">
        <f t="shared" si="779"/>
        <v>0</v>
      </c>
      <c r="L256" s="37">
        <f t="shared" si="779"/>
        <v>0</v>
      </c>
      <c r="M256" s="37">
        <f t="shared" si="779"/>
        <v>0</v>
      </c>
      <c r="N256" s="37">
        <f t="shared" si="779"/>
        <v>0</v>
      </c>
      <c r="O256" s="37">
        <f t="shared" si="779"/>
        <v>0</v>
      </c>
      <c r="P256" s="37">
        <f t="shared" si="779"/>
        <v>0</v>
      </c>
      <c r="Q256" s="37">
        <f t="shared" si="779"/>
        <v>0</v>
      </c>
      <c r="R256" s="37">
        <f t="shared" si="779"/>
        <v>0</v>
      </c>
      <c r="S256" s="37">
        <f t="shared" si="699"/>
        <v>0</v>
      </c>
    </row>
    <row r="257" spans="1:19" s="6" customFormat="1" ht="15.65" customHeight="1" thickBot="1" x14ac:dyDescent="0.35">
      <c r="A257" s="310"/>
      <c r="B257" s="38" t="s">
        <v>70</v>
      </c>
      <c r="C257" s="39">
        <f t="shared" ref="C257" si="780">IF(C$7=0,0,SUM(C247:C251)/C$7*1000)</f>
        <v>0</v>
      </c>
      <c r="D257" s="39">
        <f t="shared" ref="D257:E257" si="781">IF(D$7=0,0,SUM(D247:D251)/D$7*1000)</f>
        <v>0</v>
      </c>
      <c r="E257" s="39">
        <f t="shared" si="781"/>
        <v>0</v>
      </c>
      <c r="F257" s="39">
        <f t="shared" ref="F257" si="782">IF(SUM(C$7:E$7)=0,0,SUM(F247:F251)/SUM(C$7:E$7)*1000)</f>
        <v>0</v>
      </c>
      <c r="G257" s="39">
        <f t="shared" ref="G257:I257" si="783">IF(G$7=0,0,SUM(G247:G251)/G$7*1000)</f>
        <v>0</v>
      </c>
      <c r="H257" s="39">
        <f t="shared" si="783"/>
        <v>0</v>
      </c>
      <c r="I257" s="39">
        <f t="shared" si="783"/>
        <v>0</v>
      </c>
      <c r="J257" s="39">
        <f t="shared" ref="J257" si="784">IF(SUM(G$7:I$7)=0,0,SUM(J247:J251)/SUM(G$7:I$7)*1000)</f>
        <v>0</v>
      </c>
      <c r="K257" s="39">
        <f t="shared" ref="K257:M257" si="785">IF(K$7=0,0,SUM(K247:K251)/K$7*1000)</f>
        <v>0</v>
      </c>
      <c r="L257" s="39">
        <f t="shared" si="785"/>
        <v>0</v>
      </c>
      <c r="M257" s="39">
        <f t="shared" si="785"/>
        <v>0</v>
      </c>
      <c r="N257" s="39">
        <f t="shared" ref="N257" si="786">IF(SUM(K$7:M$7)=0,0,SUM(N247:N251)/SUM(K$7:M$7)*1000)</f>
        <v>0</v>
      </c>
      <c r="O257" s="39">
        <f t="shared" ref="O257:Q257" si="787">IF(O$7=0,0,SUM(O247:O251)/O$7*1000)</f>
        <v>0</v>
      </c>
      <c r="P257" s="39">
        <f t="shared" si="787"/>
        <v>0</v>
      </c>
      <c r="Q257" s="39">
        <f t="shared" si="787"/>
        <v>0</v>
      </c>
      <c r="R257" s="39">
        <f t="shared" ref="R257" si="788">IF(SUM(O$7:Q$7)=0,0,SUM(R247:R251)/SUM(O$7:Q$7)*1000)</f>
        <v>0</v>
      </c>
      <c r="S257" s="39">
        <f t="shared" ref="S257" si="789">IF(SUMIF($C$4:$R$4,1,$C$7:$R$7)=0,0,SUM(S247:S251)/SUMIF($C$4:$R$4,1,$C$7:$R$7)*1000)</f>
        <v>0</v>
      </c>
    </row>
    <row r="258" spans="1:19" s="6" customFormat="1" ht="15.65" customHeight="1" x14ac:dyDescent="0.3">
      <c r="A258" s="311" t="s">
        <v>73</v>
      </c>
      <c r="B258" s="17" t="s">
        <v>54</v>
      </c>
      <c r="C258" s="54">
        <f t="shared" ref="C258" si="790">C259+C265</f>
        <v>0</v>
      </c>
      <c r="D258" s="54">
        <f t="shared" ref="D258" si="791">D259+D265</f>
        <v>0</v>
      </c>
      <c r="E258" s="54">
        <f t="shared" ref="E258" si="792">E259+E265</f>
        <v>0</v>
      </c>
      <c r="F258" s="54">
        <f t="shared" si="711"/>
        <v>0</v>
      </c>
      <c r="G258" s="54">
        <f t="shared" ref="G258" si="793">G259+G265</f>
        <v>0</v>
      </c>
      <c r="H258" s="54">
        <f t="shared" ref="H258" si="794">H259+H265</f>
        <v>0</v>
      </c>
      <c r="I258" s="54">
        <f t="shared" ref="I258" si="795">I259+I265</f>
        <v>0</v>
      </c>
      <c r="J258" s="54">
        <f t="shared" ref="J258:J277" si="796">SUM(G258:I258)</f>
        <v>0</v>
      </c>
      <c r="K258" s="54">
        <f t="shared" ref="K258" si="797">K259+K265</f>
        <v>0</v>
      </c>
      <c r="L258" s="54">
        <f t="shared" ref="L258" si="798">L259+L265</f>
        <v>0</v>
      </c>
      <c r="M258" s="54">
        <f t="shared" ref="M258" si="799">M259+M265</f>
        <v>0</v>
      </c>
      <c r="N258" s="54">
        <f t="shared" ref="N258:N277" si="800">SUM(K258:M258)</f>
        <v>0</v>
      </c>
      <c r="O258" s="54">
        <f t="shared" ref="O258" si="801">O259+O265</f>
        <v>0</v>
      </c>
      <c r="P258" s="54">
        <f t="shared" ref="P258" si="802">P259+P265</f>
        <v>0</v>
      </c>
      <c r="Q258" s="54">
        <f t="shared" ref="Q258" si="803">Q259+Q265</f>
        <v>0</v>
      </c>
      <c r="R258" s="54">
        <f t="shared" ref="R258:R277" si="804">SUM(O258:Q258)</f>
        <v>0</v>
      </c>
      <c r="S258" s="56">
        <f t="shared" ref="S258" si="805">SUMIF($C$4:$R$4,1,$C258:$R258)</f>
        <v>0</v>
      </c>
    </row>
    <row r="259" spans="1:19" s="6" customFormat="1" ht="15.65" customHeight="1" x14ac:dyDescent="0.3">
      <c r="A259" s="309"/>
      <c r="B259" s="19" t="s">
        <v>55</v>
      </c>
      <c r="C259" s="55">
        <f t="shared" ref="C259" si="806">SUM(C260:C264)</f>
        <v>0</v>
      </c>
      <c r="D259" s="55">
        <f t="shared" ref="D259" si="807">SUM(D260:D264)</f>
        <v>0</v>
      </c>
      <c r="E259" s="55">
        <f t="shared" ref="E259" si="808">SUM(E260:E264)</f>
        <v>0</v>
      </c>
      <c r="F259" s="53">
        <f t="shared" si="711"/>
        <v>0</v>
      </c>
      <c r="G259" s="55">
        <f t="shared" ref="G259" si="809">SUM(G260:G264)</f>
        <v>0</v>
      </c>
      <c r="H259" s="55">
        <f t="shared" ref="H259" si="810">SUM(H260:H264)</f>
        <v>0</v>
      </c>
      <c r="I259" s="55">
        <f t="shared" ref="I259" si="811">SUM(I260:I264)</f>
        <v>0</v>
      </c>
      <c r="J259" s="53">
        <f t="shared" si="796"/>
        <v>0</v>
      </c>
      <c r="K259" s="55">
        <f t="shared" ref="K259" si="812">SUM(K260:K264)</f>
        <v>0</v>
      </c>
      <c r="L259" s="55">
        <f t="shared" ref="L259" si="813">SUM(L260:L264)</f>
        <v>0</v>
      </c>
      <c r="M259" s="55">
        <f t="shared" ref="M259" si="814">SUM(M260:M264)</f>
        <v>0</v>
      </c>
      <c r="N259" s="53">
        <f t="shared" si="800"/>
        <v>0</v>
      </c>
      <c r="O259" s="55">
        <f t="shared" ref="O259" si="815">SUM(O260:O264)</f>
        <v>0</v>
      </c>
      <c r="P259" s="55">
        <f t="shared" ref="P259" si="816">SUM(P260:P264)</f>
        <v>0</v>
      </c>
      <c r="Q259" s="55">
        <f t="shared" ref="Q259" si="817">SUM(Q260:Q264)</f>
        <v>0</v>
      </c>
      <c r="R259" s="53">
        <f t="shared" si="804"/>
        <v>0</v>
      </c>
      <c r="S259" s="57">
        <f t="shared" si="590"/>
        <v>0</v>
      </c>
    </row>
    <row r="260" spans="1:19" s="6" customFormat="1" ht="15.65" customHeight="1" x14ac:dyDescent="0.3">
      <c r="A260" s="309"/>
      <c r="B260" s="21" t="s">
        <v>56</v>
      </c>
      <c r="C260" s="117">
        <f>C10+C35+C60+C85+C110+C135+C160+C185+C210+C235</f>
        <v>0</v>
      </c>
      <c r="D260" s="117">
        <f t="shared" ref="D260:E260" si="818">D10+D35+D60+D85+D110+D135+D160+D185+D210+D235</f>
        <v>0</v>
      </c>
      <c r="E260" s="117">
        <f t="shared" si="818"/>
        <v>0</v>
      </c>
      <c r="F260" s="52">
        <f t="shared" si="711"/>
        <v>0</v>
      </c>
      <c r="G260" s="117">
        <f>G10+G35+G60+G85+G110+G135+G160+G185+G210+G235</f>
        <v>0</v>
      </c>
      <c r="H260" s="117">
        <f t="shared" ref="H260:I260" si="819">H10+H35+H60+H85+H110+H135+H160+H185+H210+H235</f>
        <v>0</v>
      </c>
      <c r="I260" s="117">
        <f t="shared" si="819"/>
        <v>0</v>
      </c>
      <c r="J260" s="52">
        <f t="shared" si="796"/>
        <v>0</v>
      </c>
      <c r="K260" s="117">
        <f>K10+K35+K60+K85+K110+K135+K160+K185+K210+K235</f>
        <v>0</v>
      </c>
      <c r="L260" s="117">
        <f t="shared" ref="L260:M260" si="820">L10+L35+L60+L85+L110+L135+L160+L185+L210+L235</f>
        <v>0</v>
      </c>
      <c r="M260" s="117">
        <f t="shared" si="820"/>
        <v>0</v>
      </c>
      <c r="N260" s="52">
        <f t="shared" si="800"/>
        <v>0</v>
      </c>
      <c r="O260" s="117">
        <f>O10+O35+O60+O85+O110+O135+O160+O185+O210+O235</f>
        <v>0</v>
      </c>
      <c r="P260" s="117">
        <f t="shared" ref="P260:Q260" si="821">P10+P35+P60+P85+P110+P135+P160+P185+P210+P235</f>
        <v>0</v>
      </c>
      <c r="Q260" s="117">
        <f t="shared" si="821"/>
        <v>0</v>
      </c>
      <c r="R260" s="52">
        <f t="shared" si="804"/>
        <v>0</v>
      </c>
      <c r="S260" s="58">
        <f t="shared" si="590"/>
        <v>0</v>
      </c>
    </row>
    <row r="261" spans="1:19" s="6" customFormat="1" ht="15.65" customHeight="1" x14ac:dyDescent="0.3">
      <c r="A261" s="309"/>
      <c r="B261" s="22" t="s">
        <v>57</v>
      </c>
      <c r="C261" s="118">
        <f t="shared" ref="C261:E261" si="822">C11+C36+C61+C86+C111+C136+C161+C186+C211+C236</f>
        <v>0</v>
      </c>
      <c r="D261" s="118">
        <f t="shared" si="822"/>
        <v>0</v>
      </c>
      <c r="E261" s="118">
        <f t="shared" si="822"/>
        <v>0</v>
      </c>
      <c r="F261" s="53">
        <f t="shared" si="711"/>
        <v>0</v>
      </c>
      <c r="G261" s="118">
        <f t="shared" ref="G261:I261" si="823">G11+G36+G61+G86+G111+G136+G161+G186+G211+G236</f>
        <v>0</v>
      </c>
      <c r="H261" s="118">
        <f t="shared" si="823"/>
        <v>0</v>
      </c>
      <c r="I261" s="118">
        <f t="shared" si="823"/>
        <v>0</v>
      </c>
      <c r="J261" s="53">
        <f t="shared" si="796"/>
        <v>0</v>
      </c>
      <c r="K261" s="118">
        <f t="shared" ref="K261:M261" si="824">K11+K36+K61+K86+K111+K136+K161+K186+K211+K236</f>
        <v>0</v>
      </c>
      <c r="L261" s="118">
        <f t="shared" si="824"/>
        <v>0</v>
      </c>
      <c r="M261" s="118">
        <f t="shared" si="824"/>
        <v>0</v>
      </c>
      <c r="N261" s="53">
        <f t="shared" si="800"/>
        <v>0</v>
      </c>
      <c r="O261" s="118">
        <f t="shared" ref="O261:Q261" si="825">O11+O36+O61+O86+O111+O136+O161+O186+O211+O236</f>
        <v>0</v>
      </c>
      <c r="P261" s="118">
        <f t="shared" si="825"/>
        <v>0</v>
      </c>
      <c r="Q261" s="118">
        <f t="shared" si="825"/>
        <v>0</v>
      </c>
      <c r="R261" s="53">
        <f t="shared" si="804"/>
        <v>0</v>
      </c>
      <c r="S261" s="59">
        <f t="shared" si="590"/>
        <v>0</v>
      </c>
    </row>
    <row r="262" spans="1:19" s="6" customFormat="1" ht="15.65" customHeight="1" x14ac:dyDescent="0.3">
      <c r="A262" s="309"/>
      <c r="B262" s="22" t="s">
        <v>58</v>
      </c>
      <c r="C262" s="118">
        <f t="shared" ref="C262:E262" si="826">C12+C37+C62+C87+C112+C137+C162+C187+C212+C237</f>
        <v>0</v>
      </c>
      <c r="D262" s="118">
        <f t="shared" si="826"/>
        <v>0</v>
      </c>
      <c r="E262" s="118">
        <f t="shared" si="826"/>
        <v>0</v>
      </c>
      <c r="F262" s="53">
        <f t="shared" si="711"/>
        <v>0</v>
      </c>
      <c r="G262" s="118">
        <f t="shared" ref="G262:I262" si="827">G12+G37+G62+G87+G112+G137+G162+G187+G212+G237</f>
        <v>0</v>
      </c>
      <c r="H262" s="118">
        <f t="shared" si="827"/>
        <v>0</v>
      </c>
      <c r="I262" s="118">
        <f t="shared" si="827"/>
        <v>0</v>
      </c>
      <c r="J262" s="53">
        <f t="shared" si="796"/>
        <v>0</v>
      </c>
      <c r="K262" s="118">
        <f t="shared" ref="K262:M262" si="828">K12+K37+K62+K87+K112+K137+K162+K187+K212+K237</f>
        <v>0</v>
      </c>
      <c r="L262" s="118">
        <f t="shared" si="828"/>
        <v>0</v>
      </c>
      <c r="M262" s="118">
        <f t="shared" si="828"/>
        <v>0</v>
      </c>
      <c r="N262" s="53">
        <f t="shared" si="800"/>
        <v>0</v>
      </c>
      <c r="O262" s="118">
        <f t="shared" ref="O262:Q262" si="829">O12+O37+O62+O87+O112+O137+O162+O187+O212+O237</f>
        <v>0</v>
      </c>
      <c r="P262" s="118">
        <f t="shared" si="829"/>
        <v>0</v>
      </c>
      <c r="Q262" s="118">
        <f t="shared" si="829"/>
        <v>0</v>
      </c>
      <c r="R262" s="53">
        <f t="shared" si="804"/>
        <v>0</v>
      </c>
      <c r="S262" s="59">
        <f t="shared" si="590"/>
        <v>0</v>
      </c>
    </row>
    <row r="263" spans="1:19" s="6" customFormat="1" ht="15.65" customHeight="1" x14ac:dyDescent="0.3">
      <c r="A263" s="309"/>
      <c r="B263" s="22" t="s">
        <v>59</v>
      </c>
      <c r="C263" s="118">
        <f t="shared" ref="C263:E263" si="830">C13+C38+C63+C88+C113+C138+C163+C188+C213+C238</f>
        <v>0</v>
      </c>
      <c r="D263" s="118">
        <f t="shared" si="830"/>
        <v>0</v>
      </c>
      <c r="E263" s="118">
        <f t="shared" si="830"/>
        <v>0</v>
      </c>
      <c r="F263" s="53">
        <f t="shared" si="711"/>
        <v>0</v>
      </c>
      <c r="G263" s="118">
        <f t="shared" ref="G263:I263" si="831">G13+G38+G63+G88+G113+G138+G163+G188+G213+G238</f>
        <v>0</v>
      </c>
      <c r="H263" s="118">
        <f t="shared" si="831"/>
        <v>0</v>
      </c>
      <c r="I263" s="118">
        <f t="shared" si="831"/>
        <v>0</v>
      </c>
      <c r="J263" s="53">
        <f t="shared" si="796"/>
        <v>0</v>
      </c>
      <c r="K263" s="118">
        <f t="shared" ref="K263:M263" si="832">K13+K38+K63+K88+K113+K138+K163+K188+K213+K238</f>
        <v>0</v>
      </c>
      <c r="L263" s="118">
        <f t="shared" si="832"/>
        <v>0</v>
      </c>
      <c r="M263" s="118">
        <f t="shared" si="832"/>
        <v>0</v>
      </c>
      <c r="N263" s="53">
        <f t="shared" si="800"/>
        <v>0</v>
      </c>
      <c r="O263" s="118">
        <f t="shared" ref="O263:Q263" si="833">O13+O38+O63+O88+O113+O138+O163+O188+O213+O238</f>
        <v>0</v>
      </c>
      <c r="P263" s="118">
        <f t="shared" si="833"/>
        <v>0</v>
      </c>
      <c r="Q263" s="118">
        <f t="shared" si="833"/>
        <v>0</v>
      </c>
      <c r="R263" s="53">
        <f t="shared" si="804"/>
        <v>0</v>
      </c>
      <c r="S263" s="59">
        <f t="shared" si="590"/>
        <v>0</v>
      </c>
    </row>
    <row r="264" spans="1:19" s="6" customFormat="1" ht="15.65" customHeight="1" x14ac:dyDescent="0.3">
      <c r="A264" s="309"/>
      <c r="B264" s="23" t="s">
        <v>148</v>
      </c>
      <c r="C264" s="119">
        <f t="shared" ref="C264:E264" si="834">C14+C39+C64+C89+C114+C139+C164+C189+C214+C239</f>
        <v>0</v>
      </c>
      <c r="D264" s="119">
        <f t="shared" si="834"/>
        <v>0</v>
      </c>
      <c r="E264" s="119">
        <f t="shared" si="834"/>
        <v>0</v>
      </c>
      <c r="F264" s="54">
        <f t="shared" si="711"/>
        <v>0</v>
      </c>
      <c r="G264" s="119">
        <f t="shared" ref="G264:I264" si="835">G14+G39+G64+G89+G114+G139+G164+G189+G214+G239</f>
        <v>0</v>
      </c>
      <c r="H264" s="119">
        <f t="shared" si="835"/>
        <v>0</v>
      </c>
      <c r="I264" s="119">
        <f t="shared" si="835"/>
        <v>0</v>
      </c>
      <c r="J264" s="54">
        <f t="shared" si="796"/>
        <v>0</v>
      </c>
      <c r="K264" s="119">
        <f t="shared" ref="K264:M264" si="836">K14+K39+K64+K89+K114+K139+K164+K189+K214+K239</f>
        <v>0</v>
      </c>
      <c r="L264" s="119">
        <f t="shared" si="836"/>
        <v>0</v>
      </c>
      <c r="M264" s="119">
        <f t="shared" si="836"/>
        <v>0</v>
      </c>
      <c r="N264" s="54">
        <f t="shared" si="800"/>
        <v>0</v>
      </c>
      <c r="O264" s="119">
        <f t="shared" ref="O264:Q264" si="837">O14+O39+O64+O89+O114+O139+O164+O189+O214+O239</f>
        <v>0</v>
      </c>
      <c r="P264" s="119">
        <f t="shared" si="837"/>
        <v>0</v>
      </c>
      <c r="Q264" s="119">
        <f t="shared" si="837"/>
        <v>0</v>
      </c>
      <c r="R264" s="54">
        <f t="shared" si="804"/>
        <v>0</v>
      </c>
      <c r="S264" s="83">
        <f t="shared" ref="S264:S277" si="838">SUMIF($C$4:$R$4,1,$C264:$R264)</f>
        <v>0</v>
      </c>
    </row>
    <row r="265" spans="1:19" s="6" customFormat="1" ht="15.65" customHeight="1" x14ac:dyDescent="0.3">
      <c r="A265" s="309"/>
      <c r="B265" s="19" t="s">
        <v>60</v>
      </c>
      <c r="C265" s="55">
        <f t="shared" ref="C265" si="839">SUM(C266:C270)</f>
        <v>0</v>
      </c>
      <c r="D265" s="55">
        <f t="shared" ref="D265" si="840">SUM(D266:D270)</f>
        <v>0</v>
      </c>
      <c r="E265" s="55">
        <f t="shared" ref="E265" si="841">SUM(E266:E270)</f>
        <v>0</v>
      </c>
      <c r="F265" s="53">
        <f t="shared" si="711"/>
        <v>0</v>
      </c>
      <c r="G265" s="55">
        <f t="shared" ref="G265" si="842">SUM(G266:G270)</f>
        <v>0</v>
      </c>
      <c r="H265" s="55">
        <f t="shared" ref="H265" si="843">SUM(H266:H270)</f>
        <v>0</v>
      </c>
      <c r="I265" s="55">
        <f t="shared" ref="I265" si="844">SUM(I266:I270)</f>
        <v>0</v>
      </c>
      <c r="J265" s="53">
        <f t="shared" si="796"/>
        <v>0</v>
      </c>
      <c r="K265" s="55">
        <f t="shared" ref="K265" si="845">SUM(K266:K270)</f>
        <v>0</v>
      </c>
      <c r="L265" s="55">
        <f t="shared" ref="L265" si="846">SUM(L266:L270)</f>
        <v>0</v>
      </c>
      <c r="M265" s="55">
        <f t="shared" ref="M265" si="847">SUM(M266:M270)</f>
        <v>0</v>
      </c>
      <c r="N265" s="53">
        <f t="shared" si="800"/>
        <v>0</v>
      </c>
      <c r="O265" s="55">
        <f t="shared" ref="O265" si="848">SUM(O266:O270)</f>
        <v>0</v>
      </c>
      <c r="P265" s="55">
        <f t="shared" ref="P265" si="849">SUM(P266:P270)</f>
        <v>0</v>
      </c>
      <c r="Q265" s="55">
        <f t="shared" ref="Q265" si="850">SUM(Q266:Q270)</f>
        <v>0</v>
      </c>
      <c r="R265" s="53">
        <f t="shared" si="804"/>
        <v>0</v>
      </c>
      <c r="S265" s="57">
        <f t="shared" si="838"/>
        <v>0</v>
      </c>
    </row>
    <row r="266" spans="1:19" s="6" customFormat="1" ht="15.65" customHeight="1" x14ac:dyDescent="0.3">
      <c r="A266" s="309"/>
      <c r="B266" s="24" t="s">
        <v>56</v>
      </c>
      <c r="C266" s="117">
        <f>C16+C41+C66+C91+C116+C141+C166+C191+C216+C241</f>
        <v>0</v>
      </c>
      <c r="D266" s="117">
        <f t="shared" ref="D266:E266" si="851">D16+D41+D66+D91+D116+D141+D166+D191+D216+D241</f>
        <v>0</v>
      </c>
      <c r="E266" s="117">
        <f t="shared" si="851"/>
        <v>0</v>
      </c>
      <c r="F266" s="52">
        <f t="shared" si="711"/>
        <v>0</v>
      </c>
      <c r="G266" s="117">
        <f>G16+G41+G66+G91+G116+G141+G166+G191+G216+G241</f>
        <v>0</v>
      </c>
      <c r="H266" s="117">
        <f t="shared" ref="H266:I266" si="852">H16+H41+H66+H91+H116+H141+H166+H191+H216+H241</f>
        <v>0</v>
      </c>
      <c r="I266" s="117">
        <f t="shared" si="852"/>
        <v>0</v>
      </c>
      <c r="J266" s="52">
        <f t="shared" si="796"/>
        <v>0</v>
      </c>
      <c r="K266" s="117">
        <f>K16+K41+K66+K91+K116+K141+K166+K191+K216+K241</f>
        <v>0</v>
      </c>
      <c r="L266" s="117">
        <f t="shared" ref="L266:M266" si="853">L16+L41+L66+L91+L116+L141+L166+L191+L216+L241</f>
        <v>0</v>
      </c>
      <c r="M266" s="117">
        <f t="shared" si="853"/>
        <v>0</v>
      </c>
      <c r="N266" s="52">
        <f t="shared" si="800"/>
        <v>0</v>
      </c>
      <c r="O266" s="117">
        <f>O16+O41+O66+O91+O116+O141+O166+O191+O216+O241</f>
        <v>0</v>
      </c>
      <c r="P266" s="117">
        <f t="shared" ref="P266:Q266" si="854">P16+P41+P66+P91+P116+P141+P166+P191+P216+P241</f>
        <v>0</v>
      </c>
      <c r="Q266" s="117">
        <f t="shared" si="854"/>
        <v>0</v>
      </c>
      <c r="R266" s="52">
        <f t="shared" si="804"/>
        <v>0</v>
      </c>
      <c r="S266" s="58">
        <f t="shared" si="838"/>
        <v>0</v>
      </c>
    </row>
    <row r="267" spans="1:19" s="6" customFormat="1" ht="15.65" customHeight="1" x14ac:dyDescent="0.3">
      <c r="A267" s="309"/>
      <c r="B267" s="25" t="s">
        <v>61</v>
      </c>
      <c r="C267" s="118">
        <f t="shared" ref="C267:E267" si="855">C17+C42+C67+C92+C117+C142+C167+C192+C217+C242</f>
        <v>0</v>
      </c>
      <c r="D267" s="118">
        <f t="shared" si="855"/>
        <v>0</v>
      </c>
      <c r="E267" s="118">
        <f t="shared" si="855"/>
        <v>0</v>
      </c>
      <c r="F267" s="53">
        <f t="shared" si="711"/>
        <v>0</v>
      </c>
      <c r="G267" s="118">
        <f t="shared" ref="G267:I267" si="856">G17+G42+G67+G92+G117+G142+G167+G192+G217+G242</f>
        <v>0</v>
      </c>
      <c r="H267" s="118">
        <f t="shared" si="856"/>
        <v>0</v>
      </c>
      <c r="I267" s="118">
        <f t="shared" si="856"/>
        <v>0</v>
      </c>
      <c r="J267" s="53">
        <f t="shared" si="796"/>
        <v>0</v>
      </c>
      <c r="K267" s="118">
        <f t="shared" ref="K267:M267" si="857">K17+K42+K67+K92+K117+K142+K167+K192+K217+K242</f>
        <v>0</v>
      </c>
      <c r="L267" s="118">
        <f t="shared" si="857"/>
        <v>0</v>
      </c>
      <c r="M267" s="118">
        <f t="shared" si="857"/>
        <v>0</v>
      </c>
      <c r="N267" s="53">
        <f t="shared" si="800"/>
        <v>0</v>
      </c>
      <c r="O267" s="118">
        <f t="shared" ref="O267:Q267" si="858">O17+O42+O67+O92+O117+O142+O167+O192+O217+O242</f>
        <v>0</v>
      </c>
      <c r="P267" s="118">
        <f t="shared" si="858"/>
        <v>0</v>
      </c>
      <c r="Q267" s="118">
        <f t="shared" si="858"/>
        <v>0</v>
      </c>
      <c r="R267" s="53">
        <f t="shared" si="804"/>
        <v>0</v>
      </c>
      <c r="S267" s="59">
        <f t="shared" si="838"/>
        <v>0</v>
      </c>
    </row>
    <row r="268" spans="1:19" s="6" customFormat="1" ht="15.65" customHeight="1" x14ac:dyDescent="0.3">
      <c r="A268" s="309"/>
      <c r="B268" s="25" t="s">
        <v>58</v>
      </c>
      <c r="C268" s="118">
        <f t="shared" ref="C268:E268" si="859">C18+C43+C68+C93+C118+C143+C168+C193+C218+C243</f>
        <v>0</v>
      </c>
      <c r="D268" s="118">
        <f t="shared" si="859"/>
        <v>0</v>
      </c>
      <c r="E268" s="118">
        <f t="shared" si="859"/>
        <v>0</v>
      </c>
      <c r="F268" s="53">
        <f t="shared" si="711"/>
        <v>0</v>
      </c>
      <c r="G268" s="118">
        <f t="shared" ref="G268:I268" si="860">G18+G43+G68+G93+G118+G143+G168+G193+G218+G243</f>
        <v>0</v>
      </c>
      <c r="H268" s="118">
        <f t="shared" si="860"/>
        <v>0</v>
      </c>
      <c r="I268" s="118">
        <f t="shared" si="860"/>
        <v>0</v>
      </c>
      <c r="J268" s="53">
        <f t="shared" si="796"/>
        <v>0</v>
      </c>
      <c r="K268" s="118">
        <f t="shared" ref="K268:M268" si="861">K18+K43+K68+K93+K118+K143+K168+K193+K218+K243</f>
        <v>0</v>
      </c>
      <c r="L268" s="118">
        <f t="shared" si="861"/>
        <v>0</v>
      </c>
      <c r="M268" s="118">
        <f t="shared" si="861"/>
        <v>0</v>
      </c>
      <c r="N268" s="53">
        <f t="shared" si="800"/>
        <v>0</v>
      </c>
      <c r="O268" s="118">
        <f t="shared" ref="O268:Q268" si="862">O18+O43+O68+O93+O118+O143+O168+O193+O218+O243</f>
        <v>0</v>
      </c>
      <c r="P268" s="118">
        <f t="shared" si="862"/>
        <v>0</v>
      </c>
      <c r="Q268" s="118">
        <f t="shared" si="862"/>
        <v>0</v>
      </c>
      <c r="R268" s="53">
        <f t="shared" si="804"/>
        <v>0</v>
      </c>
      <c r="S268" s="59">
        <f t="shared" si="838"/>
        <v>0</v>
      </c>
    </row>
    <row r="269" spans="1:19" s="6" customFormat="1" ht="15.65" customHeight="1" x14ac:dyDescent="0.3">
      <c r="A269" s="309"/>
      <c r="B269" s="25" t="s">
        <v>62</v>
      </c>
      <c r="C269" s="118">
        <f t="shared" ref="C269:E269" si="863">C19+C44+C69+C94+C119+C144+C169+C194+C219+C244</f>
        <v>0</v>
      </c>
      <c r="D269" s="118">
        <f t="shared" si="863"/>
        <v>0</v>
      </c>
      <c r="E269" s="118">
        <f t="shared" si="863"/>
        <v>0</v>
      </c>
      <c r="F269" s="53">
        <f t="shared" si="711"/>
        <v>0</v>
      </c>
      <c r="G269" s="118">
        <f t="shared" ref="G269:I269" si="864">G19+G44+G69+G94+G119+G144+G169+G194+G219+G244</f>
        <v>0</v>
      </c>
      <c r="H269" s="118">
        <f t="shared" si="864"/>
        <v>0</v>
      </c>
      <c r="I269" s="118">
        <f t="shared" si="864"/>
        <v>0</v>
      </c>
      <c r="J269" s="53">
        <f t="shared" si="796"/>
        <v>0</v>
      </c>
      <c r="K269" s="118">
        <f t="shared" ref="K269:M269" si="865">K19+K44+K69+K94+K119+K144+K169+K194+K219+K244</f>
        <v>0</v>
      </c>
      <c r="L269" s="118">
        <f t="shared" si="865"/>
        <v>0</v>
      </c>
      <c r="M269" s="118">
        <f t="shared" si="865"/>
        <v>0</v>
      </c>
      <c r="N269" s="53">
        <f t="shared" si="800"/>
        <v>0</v>
      </c>
      <c r="O269" s="118">
        <f t="shared" ref="O269:Q269" si="866">O19+O44+O69+O94+O119+O144+O169+O194+O219+O244</f>
        <v>0</v>
      </c>
      <c r="P269" s="118">
        <f t="shared" si="866"/>
        <v>0</v>
      </c>
      <c r="Q269" s="118">
        <f t="shared" si="866"/>
        <v>0</v>
      </c>
      <c r="R269" s="53">
        <f t="shared" si="804"/>
        <v>0</v>
      </c>
      <c r="S269" s="59">
        <f t="shared" si="838"/>
        <v>0</v>
      </c>
    </row>
    <row r="270" spans="1:19" s="6" customFormat="1" ht="15.65" customHeight="1" x14ac:dyDescent="0.3">
      <c r="A270" s="309"/>
      <c r="B270" s="23" t="s">
        <v>148</v>
      </c>
      <c r="C270" s="119">
        <f t="shared" ref="C270:E270" si="867">C20+C45+C70+C95+C120+C145+C170+C195+C220+C245</f>
        <v>0</v>
      </c>
      <c r="D270" s="119">
        <f t="shared" si="867"/>
        <v>0</v>
      </c>
      <c r="E270" s="119">
        <f t="shared" si="867"/>
        <v>0</v>
      </c>
      <c r="F270" s="54">
        <f t="shared" si="711"/>
        <v>0</v>
      </c>
      <c r="G270" s="119">
        <f t="shared" ref="G270:I270" si="868">G20+G45+G70+G95+G120+G145+G170+G195+G220+G245</f>
        <v>0</v>
      </c>
      <c r="H270" s="119">
        <f t="shared" si="868"/>
        <v>0</v>
      </c>
      <c r="I270" s="119">
        <f t="shared" si="868"/>
        <v>0</v>
      </c>
      <c r="J270" s="54">
        <f t="shared" si="796"/>
        <v>0</v>
      </c>
      <c r="K270" s="119">
        <f t="shared" ref="K270:M270" si="869">K20+K45+K70+K95+K120+K145+K170+K195+K220+K245</f>
        <v>0</v>
      </c>
      <c r="L270" s="119">
        <f t="shared" si="869"/>
        <v>0</v>
      </c>
      <c r="M270" s="119">
        <f t="shared" si="869"/>
        <v>0</v>
      </c>
      <c r="N270" s="54">
        <f t="shared" si="800"/>
        <v>0</v>
      </c>
      <c r="O270" s="119">
        <f t="shared" ref="O270:Q270" si="870">O20+O45+O70+O95+O120+O145+O170+O195+O220+O245</f>
        <v>0</v>
      </c>
      <c r="P270" s="119">
        <f t="shared" si="870"/>
        <v>0</v>
      </c>
      <c r="Q270" s="119">
        <f t="shared" si="870"/>
        <v>0</v>
      </c>
      <c r="R270" s="54">
        <f t="shared" si="804"/>
        <v>0</v>
      </c>
      <c r="S270" s="83">
        <f t="shared" si="838"/>
        <v>0</v>
      </c>
    </row>
    <row r="271" spans="1:19" s="6" customFormat="1" ht="15.65" customHeight="1" x14ac:dyDescent="0.3">
      <c r="A271" s="309"/>
      <c r="B271" s="13" t="s">
        <v>43</v>
      </c>
      <c r="C271" s="60">
        <f t="shared" ref="C271:E271" si="871">C260+C266</f>
        <v>0</v>
      </c>
      <c r="D271" s="60">
        <f t="shared" si="871"/>
        <v>0</v>
      </c>
      <c r="E271" s="61">
        <f t="shared" si="871"/>
        <v>0</v>
      </c>
      <c r="F271" s="60">
        <f t="shared" si="711"/>
        <v>0</v>
      </c>
      <c r="G271" s="60">
        <f t="shared" ref="G271:I271" si="872">G260+G266</f>
        <v>0</v>
      </c>
      <c r="H271" s="60">
        <f t="shared" si="872"/>
        <v>0</v>
      </c>
      <c r="I271" s="61">
        <f t="shared" si="872"/>
        <v>0</v>
      </c>
      <c r="J271" s="60">
        <f t="shared" si="796"/>
        <v>0</v>
      </c>
      <c r="K271" s="60">
        <f t="shared" ref="K271:M271" si="873">K260+K266</f>
        <v>0</v>
      </c>
      <c r="L271" s="60">
        <f t="shared" si="873"/>
        <v>0</v>
      </c>
      <c r="M271" s="61">
        <f t="shared" si="873"/>
        <v>0</v>
      </c>
      <c r="N271" s="60">
        <f t="shared" si="800"/>
        <v>0</v>
      </c>
      <c r="O271" s="60">
        <f t="shared" ref="O271:Q271" si="874">O260+O266</f>
        <v>0</v>
      </c>
      <c r="P271" s="60">
        <f t="shared" si="874"/>
        <v>0</v>
      </c>
      <c r="Q271" s="61">
        <f t="shared" si="874"/>
        <v>0</v>
      </c>
      <c r="R271" s="60">
        <f t="shared" si="804"/>
        <v>0</v>
      </c>
      <c r="S271" s="62">
        <f t="shared" si="838"/>
        <v>0</v>
      </c>
    </row>
    <row r="272" spans="1:19" s="6" customFormat="1" ht="15.65" customHeight="1" x14ac:dyDescent="0.3">
      <c r="A272" s="309"/>
      <c r="B272" s="13" t="s">
        <v>44</v>
      </c>
      <c r="C272" s="63">
        <f t="shared" ref="C272:E272" si="875">C261</f>
        <v>0</v>
      </c>
      <c r="D272" s="63">
        <f t="shared" si="875"/>
        <v>0</v>
      </c>
      <c r="E272" s="64">
        <f t="shared" si="875"/>
        <v>0</v>
      </c>
      <c r="F272" s="63">
        <f t="shared" si="711"/>
        <v>0</v>
      </c>
      <c r="G272" s="63">
        <f t="shared" ref="G272:I272" si="876">G261</f>
        <v>0</v>
      </c>
      <c r="H272" s="63">
        <f t="shared" si="876"/>
        <v>0</v>
      </c>
      <c r="I272" s="64">
        <f t="shared" si="876"/>
        <v>0</v>
      </c>
      <c r="J272" s="63">
        <f t="shared" si="796"/>
        <v>0</v>
      </c>
      <c r="K272" s="63">
        <f t="shared" ref="K272:M272" si="877">K261</f>
        <v>0</v>
      </c>
      <c r="L272" s="63">
        <f t="shared" si="877"/>
        <v>0</v>
      </c>
      <c r="M272" s="64">
        <f t="shared" si="877"/>
        <v>0</v>
      </c>
      <c r="N272" s="63">
        <f t="shared" si="800"/>
        <v>0</v>
      </c>
      <c r="O272" s="63">
        <f t="shared" ref="O272:Q272" si="878">O261</f>
        <v>0</v>
      </c>
      <c r="P272" s="63">
        <f t="shared" si="878"/>
        <v>0</v>
      </c>
      <c r="Q272" s="64">
        <f t="shared" si="878"/>
        <v>0</v>
      </c>
      <c r="R272" s="63">
        <f t="shared" si="804"/>
        <v>0</v>
      </c>
      <c r="S272" s="65">
        <f t="shared" si="838"/>
        <v>0</v>
      </c>
    </row>
    <row r="273" spans="1:19" s="6" customFormat="1" ht="15.65" customHeight="1" x14ac:dyDescent="0.3">
      <c r="A273" s="309"/>
      <c r="B273" s="13" t="s">
        <v>45</v>
      </c>
      <c r="C273" s="63">
        <f t="shared" ref="C273:E273" si="879">C262+C268</f>
        <v>0</v>
      </c>
      <c r="D273" s="63">
        <f t="shared" si="879"/>
        <v>0</v>
      </c>
      <c r="E273" s="64">
        <f t="shared" si="879"/>
        <v>0</v>
      </c>
      <c r="F273" s="63">
        <f t="shared" si="711"/>
        <v>0</v>
      </c>
      <c r="G273" s="63">
        <f t="shared" ref="G273:I273" si="880">G262+G268</f>
        <v>0</v>
      </c>
      <c r="H273" s="63">
        <f t="shared" si="880"/>
        <v>0</v>
      </c>
      <c r="I273" s="64">
        <f t="shared" si="880"/>
        <v>0</v>
      </c>
      <c r="J273" s="63">
        <f t="shared" si="796"/>
        <v>0</v>
      </c>
      <c r="K273" s="63">
        <f t="shared" ref="K273:M273" si="881">K262+K268</f>
        <v>0</v>
      </c>
      <c r="L273" s="63">
        <f t="shared" si="881"/>
        <v>0</v>
      </c>
      <c r="M273" s="64">
        <f t="shared" si="881"/>
        <v>0</v>
      </c>
      <c r="N273" s="63">
        <f t="shared" si="800"/>
        <v>0</v>
      </c>
      <c r="O273" s="63">
        <f t="shared" ref="O273:Q273" si="882">O262+O268</f>
        <v>0</v>
      </c>
      <c r="P273" s="63">
        <f t="shared" si="882"/>
        <v>0</v>
      </c>
      <c r="Q273" s="64">
        <f t="shared" si="882"/>
        <v>0</v>
      </c>
      <c r="R273" s="63">
        <f t="shared" si="804"/>
        <v>0</v>
      </c>
      <c r="S273" s="65">
        <f t="shared" si="838"/>
        <v>0</v>
      </c>
    </row>
    <row r="274" spans="1:19" s="6" customFormat="1" ht="15.65" customHeight="1" x14ac:dyDescent="0.3">
      <c r="A274" s="309"/>
      <c r="B274" s="13" t="s">
        <v>63</v>
      </c>
      <c r="C274" s="63">
        <f t="shared" ref="C274:E274" si="883">C263</f>
        <v>0</v>
      </c>
      <c r="D274" s="63">
        <f t="shared" si="883"/>
        <v>0</v>
      </c>
      <c r="E274" s="64">
        <f t="shared" si="883"/>
        <v>0</v>
      </c>
      <c r="F274" s="63">
        <f t="shared" si="711"/>
        <v>0</v>
      </c>
      <c r="G274" s="63">
        <f t="shared" ref="G274:I274" si="884">G263</f>
        <v>0</v>
      </c>
      <c r="H274" s="63">
        <f t="shared" si="884"/>
        <v>0</v>
      </c>
      <c r="I274" s="64">
        <f t="shared" si="884"/>
        <v>0</v>
      </c>
      <c r="J274" s="63">
        <f t="shared" si="796"/>
        <v>0</v>
      </c>
      <c r="K274" s="63">
        <f t="shared" ref="K274:M274" si="885">K263</f>
        <v>0</v>
      </c>
      <c r="L274" s="63">
        <f t="shared" si="885"/>
        <v>0</v>
      </c>
      <c r="M274" s="64">
        <f t="shared" si="885"/>
        <v>0</v>
      </c>
      <c r="N274" s="63">
        <f t="shared" si="800"/>
        <v>0</v>
      </c>
      <c r="O274" s="63">
        <f t="shared" ref="O274:Q274" si="886">O263</f>
        <v>0</v>
      </c>
      <c r="P274" s="63">
        <f t="shared" si="886"/>
        <v>0</v>
      </c>
      <c r="Q274" s="64">
        <f t="shared" si="886"/>
        <v>0</v>
      </c>
      <c r="R274" s="63">
        <f t="shared" si="804"/>
        <v>0</v>
      </c>
      <c r="S274" s="65">
        <f t="shared" si="838"/>
        <v>0</v>
      </c>
    </row>
    <row r="275" spans="1:19" s="6" customFormat="1" ht="15.65" customHeight="1" x14ac:dyDescent="0.3">
      <c r="A275" s="309"/>
      <c r="B275" s="13" t="s">
        <v>64</v>
      </c>
      <c r="C275" s="63">
        <f t="shared" ref="C275:E275" si="887">C269</f>
        <v>0</v>
      </c>
      <c r="D275" s="63">
        <f t="shared" si="887"/>
        <v>0</v>
      </c>
      <c r="E275" s="64">
        <f t="shared" si="887"/>
        <v>0</v>
      </c>
      <c r="F275" s="63">
        <f t="shared" si="711"/>
        <v>0</v>
      </c>
      <c r="G275" s="63">
        <f t="shared" ref="G275:I275" si="888">G269</f>
        <v>0</v>
      </c>
      <c r="H275" s="63">
        <f t="shared" si="888"/>
        <v>0</v>
      </c>
      <c r="I275" s="64">
        <f t="shared" si="888"/>
        <v>0</v>
      </c>
      <c r="J275" s="63">
        <f t="shared" si="796"/>
        <v>0</v>
      </c>
      <c r="K275" s="63">
        <f t="shared" ref="K275:M275" si="889">K269</f>
        <v>0</v>
      </c>
      <c r="L275" s="63">
        <f t="shared" si="889"/>
        <v>0</v>
      </c>
      <c r="M275" s="64">
        <f t="shared" si="889"/>
        <v>0</v>
      </c>
      <c r="N275" s="63">
        <f t="shared" si="800"/>
        <v>0</v>
      </c>
      <c r="O275" s="63">
        <f t="shared" ref="O275:Q275" si="890">O269</f>
        <v>0</v>
      </c>
      <c r="P275" s="63">
        <f t="shared" si="890"/>
        <v>0</v>
      </c>
      <c r="Q275" s="64">
        <f t="shared" si="890"/>
        <v>0</v>
      </c>
      <c r="R275" s="63">
        <f t="shared" si="804"/>
        <v>0</v>
      </c>
      <c r="S275" s="65">
        <f t="shared" si="838"/>
        <v>0</v>
      </c>
    </row>
    <row r="276" spans="1:19" s="6" customFormat="1" ht="15.65" customHeight="1" x14ac:dyDescent="0.3">
      <c r="A276" s="309"/>
      <c r="B276" s="13" t="s">
        <v>65</v>
      </c>
      <c r="C276" s="63">
        <f t="shared" ref="C276:E276" si="891">C267</f>
        <v>0</v>
      </c>
      <c r="D276" s="63">
        <f t="shared" si="891"/>
        <v>0</v>
      </c>
      <c r="E276" s="64">
        <f t="shared" si="891"/>
        <v>0</v>
      </c>
      <c r="F276" s="63">
        <f t="shared" si="711"/>
        <v>0</v>
      </c>
      <c r="G276" s="63">
        <f t="shared" ref="G276:I276" si="892">G267</f>
        <v>0</v>
      </c>
      <c r="H276" s="63">
        <f t="shared" si="892"/>
        <v>0</v>
      </c>
      <c r="I276" s="64">
        <f t="shared" si="892"/>
        <v>0</v>
      </c>
      <c r="J276" s="63">
        <f t="shared" si="796"/>
        <v>0</v>
      </c>
      <c r="K276" s="63">
        <f t="shared" ref="K276:M276" si="893">K267</f>
        <v>0</v>
      </c>
      <c r="L276" s="63">
        <f t="shared" si="893"/>
        <v>0</v>
      </c>
      <c r="M276" s="64">
        <f t="shared" si="893"/>
        <v>0</v>
      </c>
      <c r="N276" s="63">
        <f t="shared" si="800"/>
        <v>0</v>
      </c>
      <c r="O276" s="63">
        <f t="shared" ref="O276:Q276" si="894">O267</f>
        <v>0</v>
      </c>
      <c r="P276" s="63">
        <f t="shared" si="894"/>
        <v>0</v>
      </c>
      <c r="Q276" s="64">
        <f t="shared" si="894"/>
        <v>0</v>
      </c>
      <c r="R276" s="63">
        <f t="shared" si="804"/>
        <v>0</v>
      </c>
      <c r="S276" s="65">
        <f t="shared" si="838"/>
        <v>0</v>
      </c>
    </row>
    <row r="277" spans="1:19" s="6" customFormat="1" ht="15.65" customHeight="1" x14ac:dyDescent="0.3">
      <c r="A277" s="309"/>
      <c r="B277" s="30" t="s">
        <v>149</v>
      </c>
      <c r="C277" s="31">
        <f t="shared" ref="C277:Q277" si="895">C264+C270</f>
        <v>0</v>
      </c>
      <c r="D277" s="31">
        <f t="shared" si="895"/>
        <v>0</v>
      </c>
      <c r="E277" s="32">
        <f t="shared" si="895"/>
        <v>0</v>
      </c>
      <c r="F277" s="32">
        <f t="shared" si="711"/>
        <v>0</v>
      </c>
      <c r="G277" s="31">
        <f t="shared" si="895"/>
        <v>0</v>
      </c>
      <c r="H277" s="31">
        <f t="shared" si="895"/>
        <v>0</v>
      </c>
      <c r="I277" s="32">
        <f t="shared" si="895"/>
        <v>0</v>
      </c>
      <c r="J277" s="32">
        <f t="shared" si="796"/>
        <v>0</v>
      </c>
      <c r="K277" s="31">
        <f t="shared" si="895"/>
        <v>0</v>
      </c>
      <c r="L277" s="31">
        <f t="shared" si="895"/>
        <v>0</v>
      </c>
      <c r="M277" s="32">
        <f t="shared" si="895"/>
        <v>0</v>
      </c>
      <c r="N277" s="32">
        <f t="shared" si="800"/>
        <v>0</v>
      </c>
      <c r="O277" s="31">
        <f t="shared" si="895"/>
        <v>0</v>
      </c>
      <c r="P277" s="31">
        <f t="shared" si="895"/>
        <v>0</v>
      </c>
      <c r="Q277" s="32">
        <f t="shared" si="895"/>
        <v>0</v>
      </c>
      <c r="R277" s="32">
        <f t="shared" si="804"/>
        <v>0</v>
      </c>
      <c r="S277" s="33">
        <f t="shared" si="838"/>
        <v>0</v>
      </c>
    </row>
    <row r="278" spans="1:19" s="6" customFormat="1" ht="15.65" customHeight="1" x14ac:dyDescent="0.3">
      <c r="A278" s="309"/>
      <c r="B278" s="34" t="s">
        <v>66</v>
      </c>
      <c r="C278" s="35">
        <f t="shared" ref="C278:E278" si="896">IF(C$7=0,0,C258/C$7*1000)</f>
        <v>0</v>
      </c>
      <c r="D278" s="35">
        <f t="shared" si="896"/>
        <v>0</v>
      </c>
      <c r="E278" s="35">
        <f t="shared" si="896"/>
        <v>0</v>
      </c>
      <c r="F278" s="36">
        <f t="shared" ref="F278" si="897">IF(SUM(C$7:E$7)=0,0,F258/SUM(C$7:E$7)*1000)</f>
        <v>0</v>
      </c>
      <c r="G278" s="35">
        <f t="shared" ref="G278:I278" si="898">IF(G$7=0,0,G258/G$7*1000)</f>
        <v>0</v>
      </c>
      <c r="H278" s="35">
        <f t="shared" si="898"/>
        <v>0</v>
      </c>
      <c r="I278" s="35">
        <f t="shared" si="898"/>
        <v>0</v>
      </c>
      <c r="J278" s="36">
        <f t="shared" ref="J278" si="899">IF(SUM(G$7:I$7)=0,0,J258/SUM(G$7:I$7)*1000)</f>
        <v>0</v>
      </c>
      <c r="K278" s="35">
        <f t="shared" ref="K278:M278" si="900">IF(K$7=0,0,K258/K$7*1000)</f>
        <v>0</v>
      </c>
      <c r="L278" s="35">
        <f t="shared" si="900"/>
        <v>0</v>
      </c>
      <c r="M278" s="35">
        <f t="shared" si="900"/>
        <v>0</v>
      </c>
      <c r="N278" s="36">
        <f t="shared" ref="N278" si="901">IF(SUM(K$7:M$7)=0,0,N258/SUM(K$7:M$7)*1000)</f>
        <v>0</v>
      </c>
      <c r="O278" s="35">
        <f t="shared" ref="O278:Q278" si="902">IF(O$7=0,0,O258/O$7*1000)</f>
        <v>0</v>
      </c>
      <c r="P278" s="35">
        <f t="shared" si="902"/>
        <v>0</v>
      </c>
      <c r="Q278" s="35">
        <f t="shared" si="902"/>
        <v>0</v>
      </c>
      <c r="R278" s="36">
        <f t="shared" ref="R278" si="903">IF(SUM(O$7:Q$7)=0,0,R258/SUM(O$7:Q$7)*1000)</f>
        <v>0</v>
      </c>
      <c r="S278" s="36">
        <f t="shared" ref="S278" si="904">IF(SUMIF($C$4:$R$4,1,$C$7:$R$7)=0,0,S258/SUMIF($C$4:$R$4,1,$C$7:$R$7)*1000)</f>
        <v>0</v>
      </c>
    </row>
    <row r="279" spans="1:19" s="6" customFormat="1" ht="15.65" customHeight="1" x14ac:dyDescent="0.3">
      <c r="A279" s="309"/>
      <c r="B279" s="34" t="s">
        <v>67</v>
      </c>
      <c r="C279" s="37">
        <f t="shared" ref="C279:S279" si="905">IF(C258=0,0,C271/C258)</f>
        <v>0</v>
      </c>
      <c r="D279" s="37">
        <f t="shared" si="905"/>
        <v>0</v>
      </c>
      <c r="E279" s="37">
        <f t="shared" si="905"/>
        <v>0</v>
      </c>
      <c r="F279" s="37">
        <f t="shared" si="905"/>
        <v>0</v>
      </c>
      <c r="G279" s="37">
        <f t="shared" si="905"/>
        <v>0</v>
      </c>
      <c r="H279" s="37">
        <f t="shared" si="905"/>
        <v>0</v>
      </c>
      <c r="I279" s="37">
        <f t="shared" si="905"/>
        <v>0</v>
      </c>
      <c r="J279" s="37">
        <f t="shared" si="905"/>
        <v>0</v>
      </c>
      <c r="K279" s="37">
        <f t="shared" si="905"/>
        <v>0</v>
      </c>
      <c r="L279" s="37">
        <f t="shared" si="905"/>
        <v>0</v>
      </c>
      <c r="M279" s="37">
        <f t="shared" si="905"/>
        <v>0</v>
      </c>
      <c r="N279" s="37">
        <f t="shared" si="905"/>
        <v>0</v>
      </c>
      <c r="O279" s="37">
        <f t="shared" si="905"/>
        <v>0</v>
      </c>
      <c r="P279" s="37">
        <f t="shared" si="905"/>
        <v>0</v>
      </c>
      <c r="Q279" s="37">
        <f t="shared" si="905"/>
        <v>0</v>
      </c>
      <c r="R279" s="37">
        <f t="shared" si="905"/>
        <v>0</v>
      </c>
      <c r="S279" s="37">
        <f t="shared" si="905"/>
        <v>0</v>
      </c>
    </row>
    <row r="280" spans="1:19" s="6" customFormat="1" ht="15.65" customHeight="1" x14ac:dyDescent="0.3">
      <c r="A280" s="309"/>
      <c r="B280" s="34" t="s">
        <v>68</v>
      </c>
      <c r="C280" s="36">
        <f t="shared" ref="C280:E280" si="906">IF(C$7=0,0,C271/C$7*1000)</f>
        <v>0</v>
      </c>
      <c r="D280" s="36">
        <f t="shared" si="906"/>
        <v>0</v>
      </c>
      <c r="E280" s="36">
        <f t="shared" si="906"/>
        <v>0</v>
      </c>
      <c r="F280" s="36">
        <f t="shared" ref="F280" si="907">IF(SUM(C$7:E$7)=0,0,F271/SUM(C$7:E$7)*1000)</f>
        <v>0</v>
      </c>
      <c r="G280" s="36">
        <f t="shared" ref="G280:I280" si="908">IF(G$7=0,0,G271/G$7*1000)</f>
        <v>0</v>
      </c>
      <c r="H280" s="36">
        <f t="shared" si="908"/>
        <v>0</v>
      </c>
      <c r="I280" s="36">
        <f t="shared" si="908"/>
        <v>0</v>
      </c>
      <c r="J280" s="36">
        <f t="shared" ref="J280" si="909">IF(SUM(G$7:I$7)=0,0,J271/SUM(G$7:I$7)*1000)</f>
        <v>0</v>
      </c>
      <c r="K280" s="36">
        <f t="shared" ref="K280:M280" si="910">IF(K$7=0,0,K271/K$7*1000)</f>
        <v>0</v>
      </c>
      <c r="L280" s="36">
        <f t="shared" si="910"/>
        <v>0</v>
      </c>
      <c r="M280" s="36">
        <f t="shared" si="910"/>
        <v>0</v>
      </c>
      <c r="N280" s="36">
        <f t="shared" ref="N280" si="911">IF(SUM(K$7:M$7)=0,0,N271/SUM(K$7:M$7)*1000)</f>
        <v>0</v>
      </c>
      <c r="O280" s="36">
        <f t="shared" ref="O280:Q280" si="912">IF(O$7=0,0,O271/O$7*1000)</f>
        <v>0</v>
      </c>
      <c r="P280" s="36">
        <f t="shared" si="912"/>
        <v>0</v>
      </c>
      <c r="Q280" s="36">
        <f t="shared" si="912"/>
        <v>0</v>
      </c>
      <c r="R280" s="36">
        <f t="shared" ref="R280" si="913">IF(SUM(O$7:Q$7)=0,0,R271/SUM(O$7:Q$7)*1000)</f>
        <v>0</v>
      </c>
      <c r="S280" s="36">
        <f t="shared" ref="S280" si="914">IF(SUMIF($C$4:$R$4,1,$C$7:$R$7)=0,0,S271/SUMIF($C$4:$R$4,1,$C$7:$R$7)*1000)</f>
        <v>0</v>
      </c>
    </row>
    <row r="281" spans="1:19" s="6" customFormat="1" ht="15.65" customHeight="1" x14ac:dyDescent="0.3">
      <c r="A281" s="309"/>
      <c r="B281" s="34" t="s">
        <v>69</v>
      </c>
      <c r="C281" s="37">
        <f t="shared" ref="C281" si="915">IF(C258=0,0,SUM(C272:C276)/C258)</f>
        <v>0</v>
      </c>
      <c r="D281" s="37">
        <f t="shared" ref="D281:S281" si="916">IF(D258=0,0,SUM(D272:D276)/D258)</f>
        <v>0</v>
      </c>
      <c r="E281" s="37">
        <f t="shared" si="916"/>
        <v>0</v>
      </c>
      <c r="F281" s="37">
        <f t="shared" si="916"/>
        <v>0</v>
      </c>
      <c r="G281" s="37">
        <f t="shared" si="916"/>
        <v>0</v>
      </c>
      <c r="H281" s="37">
        <f t="shared" si="916"/>
        <v>0</v>
      </c>
      <c r="I281" s="37">
        <f t="shared" si="916"/>
        <v>0</v>
      </c>
      <c r="J281" s="37">
        <f t="shared" si="916"/>
        <v>0</v>
      </c>
      <c r="K281" s="37">
        <f t="shared" si="916"/>
        <v>0</v>
      </c>
      <c r="L281" s="37">
        <f t="shared" si="916"/>
        <v>0</v>
      </c>
      <c r="M281" s="37">
        <f t="shared" si="916"/>
        <v>0</v>
      </c>
      <c r="N281" s="37">
        <f t="shared" si="916"/>
        <v>0</v>
      </c>
      <c r="O281" s="37">
        <f t="shared" si="916"/>
        <v>0</v>
      </c>
      <c r="P281" s="37">
        <f t="shared" si="916"/>
        <v>0</v>
      </c>
      <c r="Q281" s="37">
        <f t="shared" si="916"/>
        <v>0</v>
      </c>
      <c r="R281" s="37">
        <f t="shared" si="916"/>
        <v>0</v>
      </c>
      <c r="S281" s="37">
        <f t="shared" si="916"/>
        <v>0</v>
      </c>
    </row>
    <row r="282" spans="1:19" s="6" customFormat="1" ht="15.65" customHeight="1" thickBot="1" x14ac:dyDescent="0.35">
      <c r="A282" s="310"/>
      <c r="B282" s="38" t="s">
        <v>70</v>
      </c>
      <c r="C282" s="39">
        <f t="shared" ref="C282" si="917">IF(C$7=0,0,SUM(C272:C276)/C$7*1000)</f>
        <v>0</v>
      </c>
      <c r="D282" s="39">
        <f t="shared" ref="D282:E282" si="918">IF(D$7=0,0,SUM(D272:D276)/D$7*1000)</f>
        <v>0</v>
      </c>
      <c r="E282" s="39">
        <f t="shared" si="918"/>
        <v>0</v>
      </c>
      <c r="F282" s="39">
        <f t="shared" ref="F282" si="919">IF(SUM(C$7:E$7)=0,0,SUM(F272:F276)/SUM(C$7:E$7)*1000)</f>
        <v>0</v>
      </c>
      <c r="G282" s="39">
        <f t="shared" ref="G282:I282" si="920">IF(G$7=0,0,SUM(G272:G276)/G$7*1000)</f>
        <v>0</v>
      </c>
      <c r="H282" s="39">
        <f t="shared" si="920"/>
        <v>0</v>
      </c>
      <c r="I282" s="39">
        <f t="shared" si="920"/>
        <v>0</v>
      </c>
      <c r="J282" s="39">
        <f t="shared" ref="J282" si="921">IF(SUM(G$7:I$7)=0,0,SUM(J272:J276)/SUM(G$7:I$7)*1000)</f>
        <v>0</v>
      </c>
      <c r="K282" s="39">
        <f t="shared" ref="K282:M282" si="922">IF(K$7=0,0,SUM(K272:K276)/K$7*1000)</f>
        <v>0</v>
      </c>
      <c r="L282" s="39">
        <f t="shared" si="922"/>
        <v>0</v>
      </c>
      <c r="M282" s="39">
        <f t="shared" si="922"/>
        <v>0</v>
      </c>
      <c r="N282" s="39">
        <f t="shared" ref="N282" si="923">IF(SUM(K$7:M$7)=0,0,SUM(N272:N276)/SUM(K$7:M$7)*1000)</f>
        <v>0</v>
      </c>
      <c r="O282" s="39">
        <f t="shared" ref="O282:Q282" si="924">IF(O$7=0,0,SUM(O272:O276)/O$7*1000)</f>
        <v>0</v>
      </c>
      <c r="P282" s="39">
        <f t="shared" si="924"/>
        <v>0</v>
      </c>
      <c r="Q282" s="39">
        <f t="shared" si="924"/>
        <v>0</v>
      </c>
      <c r="R282" s="39">
        <f t="shared" ref="R282" si="925">IF(SUM(O$7:Q$7)=0,0,SUM(R272:R276)/SUM(O$7:Q$7)*1000)</f>
        <v>0</v>
      </c>
      <c r="S282" s="39">
        <f t="shared" ref="S282" si="926">IF(SUMIF($C$4:$R$4,1,$C$7:$R$7)=0,0,SUM(S272:S276)/SUMIF($C$4:$R$4,1,$C$7:$R$7)*1000)</f>
        <v>0</v>
      </c>
    </row>
  </sheetData>
  <sheetProtection algorithmName="SHA-512" hashValue="xgqE89pvhaMQRhYuGRyKtsXUFkBQQbTqMtR4j7/sfdKsjEy3Pvo43PvLcVCQsZVuQz8ifIQjQqnEiq/wZZxvSw==" saltValue="J8oWfCfCs0IL9BH6HufCZg==" spinCount="100000" sheet="1" objects="1" scenarios="1"/>
  <mergeCells count="17">
    <mergeCell ref="C1:D1"/>
    <mergeCell ref="A58:A82"/>
    <mergeCell ref="A83:A107"/>
    <mergeCell ref="A108:A132"/>
    <mergeCell ref="A133:A157"/>
    <mergeCell ref="C5:F5"/>
    <mergeCell ref="E1:F1"/>
    <mergeCell ref="B2:F2"/>
    <mergeCell ref="B3:F3"/>
    <mergeCell ref="A8:A32"/>
    <mergeCell ref="A33:A57"/>
    <mergeCell ref="G5:R5"/>
    <mergeCell ref="A258:A282"/>
    <mergeCell ref="A183:A207"/>
    <mergeCell ref="A208:A232"/>
    <mergeCell ref="A233:A257"/>
    <mergeCell ref="A158:A182"/>
  </mergeCells>
  <printOptions horizontalCentered="1"/>
  <pageMargins left="0.5" right="0.5" top="2" bottom="0.75" header="0.3" footer="0.3"/>
  <pageSetup scale="46" orientation="landscape" r:id="rId1"/>
  <headerFooter scaleWithDoc="0">
    <oddHeader>&amp;C&amp;"Arial,Regular"&amp;G
&amp;"Arial,Bold"Prior Authorization Report
Section IV - &amp;A</oddHeader>
    <oddFooter>&amp;L&amp;"Arial,Regular"&amp;10
Prior Authorization - Report #42&amp;C&amp;"Arial,Regular"&amp;10Rev. v8 2019-10&amp;R&amp;"Arial,Regular"&amp;10&amp;P</oddFooter>
  </headerFooter>
  <rowBreaks count="5" manualBreakCount="5">
    <brk id="57" max="16383" man="1"/>
    <brk id="107" max="16383" man="1"/>
    <brk id="157" max="16383" man="1"/>
    <brk id="207" max="16383" man="1"/>
    <brk id="257" max="16383"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4"/>
  <sheetViews>
    <sheetView showGridLines="0" zoomScale="85" zoomScaleNormal="85" zoomScaleSheetLayoutView="55" workbookViewId="0"/>
  </sheetViews>
  <sheetFormatPr defaultColWidth="8.7265625" defaultRowHeight="14" x14ac:dyDescent="0.3"/>
  <cols>
    <col min="1" max="1" width="59.1796875" style="109" customWidth="1"/>
    <col min="2" max="5" width="16.1796875" style="109" customWidth="1"/>
    <col min="6" max="16384" width="8.7265625" style="109"/>
  </cols>
  <sheetData>
    <row r="1" spans="1:5" s="1" customFormat="1" ht="15" customHeight="1" x14ac:dyDescent="0.4">
      <c r="A1" s="2" t="s">
        <v>0</v>
      </c>
      <c r="B1" s="101" t="str">
        <f>IF(Summary!B1="","",Summary!B1)</f>
        <v/>
      </c>
      <c r="C1" s="48" t="s">
        <v>1</v>
      </c>
      <c r="D1" s="95" t="str">
        <f>IF(Summary!D1="","",Summary!D1)</f>
        <v/>
      </c>
      <c r="E1" s="81"/>
    </row>
    <row r="2" spans="1:5" s="1" customFormat="1" ht="15" customHeight="1" x14ac:dyDescent="0.3">
      <c r="A2" s="2" t="s">
        <v>2</v>
      </c>
      <c r="B2" s="319" t="str">
        <f>IF(Summary!B2="","",Summary!B2)</f>
        <v/>
      </c>
      <c r="C2" s="320" t="str">
        <f>IF(Summary!C2="","",Summary!C2)</f>
        <v/>
      </c>
      <c r="D2" s="321" t="str">
        <f>IF(Summary!D2="","",Summary!D2)</f>
        <v/>
      </c>
    </row>
    <row r="3" spans="1:5" s="1" customFormat="1" ht="15" customHeight="1" x14ac:dyDescent="0.3">
      <c r="A3" s="2" t="s">
        <v>3</v>
      </c>
      <c r="B3" s="322" t="str">
        <f>IF(Summary!B3="","",Summary!B3)</f>
        <v/>
      </c>
      <c r="C3" s="323" t="str">
        <f>IF(Summary!C3="","",Summary!C3)</f>
        <v/>
      </c>
      <c r="D3" s="324" t="str">
        <f>IF(Summary!D3="","",Summary!D3)</f>
        <v/>
      </c>
    </row>
    <row r="5" spans="1:5" ht="33" customHeight="1" x14ac:dyDescent="0.3">
      <c r="A5" s="312" t="s">
        <v>137</v>
      </c>
      <c r="B5" s="312"/>
      <c r="C5" s="312"/>
      <c r="D5" s="312"/>
      <c r="E5" s="313"/>
    </row>
    <row r="6" spans="1:5" ht="18" customHeight="1" x14ac:dyDescent="0.3">
      <c r="A6" s="314" t="s">
        <v>24</v>
      </c>
      <c r="B6" s="317" t="s">
        <v>23</v>
      </c>
      <c r="C6" s="317"/>
      <c r="D6" s="317"/>
      <c r="E6" s="317"/>
    </row>
    <row r="7" spans="1:5" ht="18" customHeight="1" x14ac:dyDescent="0.3">
      <c r="A7" s="315"/>
      <c r="B7" s="318" t="s">
        <v>107</v>
      </c>
      <c r="C7" s="318"/>
      <c r="D7" s="318"/>
      <c r="E7" s="318"/>
    </row>
    <row r="8" spans="1:5" ht="18" customHeight="1" x14ac:dyDescent="0.3">
      <c r="A8" s="315"/>
      <c r="B8" s="121" t="s">
        <v>90</v>
      </c>
      <c r="C8" s="325" t="s">
        <v>91</v>
      </c>
      <c r="D8" s="326"/>
      <c r="E8" s="327"/>
    </row>
    <row r="9" spans="1:5" ht="18" customHeight="1" x14ac:dyDescent="0.3">
      <c r="A9" s="316"/>
      <c r="B9" s="121" t="str">
        <f>Summary!B$7</f>
        <v>Q1CY00</v>
      </c>
      <c r="C9" s="121" t="str">
        <f>Summary!C$7</f>
        <v>Q4CY99</v>
      </c>
      <c r="D9" s="121" t="str">
        <f>Summary!D$7</f>
        <v>Q3CY99</v>
      </c>
      <c r="E9" s="121" t="str">
        <f>Summary!E$7</f>
        <v>Q2CY99</v>
      </c>
    </row>
    <row r="10" spans="1:5" ht="18" customHeight="1" x14ac:dyDescent="0.3">
      <c r="A10" s="122" t="s">
        <v>82</v>
      </c>
      <c r="B10" s="124"/>
      <c r="C10" s="124"/>
      <c r="D10" s="124"/>
      <c r="E10" s="124"/>
    </row>
    <row r="11" spans="1:5" ht="18" customHeight="1" x14ac:dyDescent="0.3">
      <c r="A11" s="122" t="s">
        <v>83</v>
      </c>
      <c r="B11" s="124"/>
      <c r="C11" s="124"/>
      <c r="D11" s="124"/>
      <c r="E11" s="124"/>
    </row>
    <row r="12" spans="1:5" ht="18" customHeight="1" x14ac:dyDescent="0.3">
      <c r="A12" s="122" t="s">
        <v>131</v>
      </c>
      <c r="B12" s="125"/>
      <c r="C12" s="125"/>
      <c r="D12" s="125"/>
      <c r="E12" s="125"/>
    </row>
    <row r="13" spans="1:5" ht="18" customHeight="1" x14ac:dyDescent="0.3">
      <c r="A13" s="122" t="s">
        <v>132</v>
      </c>
      <c r="B13" s="125"/>
      <c r="C13" s="125"/>
      <c r="D13" s="125"/>
      <c r="E13" s="125"/>
    </row>
    <row r="14" spans="1:5" ht="35.15" customHeight="1" x14ac:dyDescent="0.3">
      <c r="A14" s="122" t="s">
        <v>84</v>
      </c>
      <c r="B14" s="124"/>
      <c r="C14" s="124"/>
      <c r="D14" s="124"/>
      <c r="E14" s="124"/>
    </row>
    <row r="15" spans="1:5" ht="18" customHeight="1" x14ac:dyDescent="0.3">
      <c r="A15" s="122" t="s">
        <v>81</v>
      </c>
      <c r="B15" s="124"/>
      <c r="C15" s="124"/>
      <c r="D15" s="124"/>
      <c r="E15" s="124"/>
    </row>
    <row r="16" spans="1:5" ht="18" customHeight="1" x14ac:dyDescent="0.3">
      <c r="A16" s="122" t="s">
        <v>99</v>
      </c>
      <c r="B16" s="124"/>
      <c r="C16" s="124"/>
      <c r="D16" s="124"/>
      <c r="E16" s="124"/>
    </row>
    <row r="17" spans="1:5" ht="18" customHeight="1" x14ac:dyDescent="0.3">
      <c r="A17" s="123" t="s">
        <v>96</v>
      </c>
      <c r="B17" s="124"/>
      <c r="C17" s="124"/>
      <c r="D17" s="124"/>
      <c r="E17" s="124"/>
    </row>
    <row r="18" spans="1:5" ht="35.15" customHeight="1" x14ac:dyDescent="0.3">
      <c r="A18" s="122" t="s">
        <v>133</v>
      </c>
      <c r="B18" s="124"/>
      <c r="C18" s="124"/>
      <c r="D18" s="124"/>
      <c r="E18" s="124"/>
    </row>
    <row r="19" spans="1:5" ht="18" customHeight="1" x14ac:dyDescent="0.3">
      <c r="A19" s="122" t="s">
        <v>97</v>
      </c>
      <c r="B19" s="124"/>
      <c r="C19" s="124"/>
      <c r="D19" s="124"/>
      <c r="E19" s="124"/>
    </row>
    <row r="20" spans="1:5" ht="18" customHeight="1" x14ac:dyDescent="0.3">
      <c r="A20" s="122" t="s">
        <v>98</v>
      </c>
      <c r="B20" s="124"/>
      <c r="C20" s="124"/>
      <c r="D20" s="124"/>
      <c r="E20" s="124"/>
    </row>
    <row r="22" spans="1:5" ht="33" customHeight="1" x14ac:dyDescent="0.3">
      <c r="A22" s="312" t="s">
        <v>137</v>
      </c>
      <c r="B22" s="312"/>
      <c r="C22" s="312"/>
      <c r="D22" s="312"/>
      <c r="E22" s="313"/>
    </row>
    <row r="23" spans="1:5" ht="18" customHeight="1" x14ac:dyDescent="0.3">
      <c r="A23" s="314" t="s">
        <v>24</v>
      </c>
      <c r="B23" s="317" t="s">
        <v>25</v>
      </c>
      <c r="C23" s="317"/>
      <c r="D23" s="317"/>
      <c r="E23" s="317"/>
    </row>
    <row r="24" spans="1:5" ht="18" customHeight="1" x14ac:dyDescent="0.3">
      <c r="A24" s="315"/>
      <c r="B24" s="317" t="s">
        <v>110</v>
      </c>
      <c r="C24" s="318"/>
      <c r="D24" s="318"/>
      <c r="E24" s="318"/>
    </row>
    <row r="25" spans="1:5" ht="18" customHeight="1" x14ac:dyDescent="0.3">
      <c r="A25" s="315"/>
      <c r="B25" s="121" t="s">
        <v>90</v>
      </c>
      <c r="C25" s="325" t="s">
        <v>91</v>
      </c>
      <c r="D25" s="326"/>
      <c r="E25" s="327"/>
    </row>
    <row r="26" spans="1:5" ht="18" customHeight="1" x14ac:dyDescent="0.3">
      <c r="A26" s="316"/>
      <c r="B26" s="121" t="str">
        <f>Summary!B$7</f>
        <v>Q1CY00</v>
      </c>
      <c r="C26" s="121" t="str">
        <f>Summary!C$7</f>
        <v>Q4CY99</v>
      </c>
      <c r="D26" s="121" t="str">
        <f>Summary!D$7</f>
        <v>Q3CY99</v>
      </c>
      <c r="E26" s="121" t="str">
        <f>Summary!E$7</f>
        <v>Q2CY99</v>
      </c>
    </row>
    <row r="27" spans="1:5" ht="18" customHeight="1" x14ac:dyDescent="0.3">
      <c r="A27" s="122" t="s">
        <v>82</v>
      </c>
      <c r="B27" s="124"/>
      <c r="C27" s="124"/>
      <c r="D27" s="124"/>
      <c r="E27" s="124"/>
    </row>
    <row r="28" spans="1:5" ht="18" customHeight="1" x14ac:dyDescent="0.3">
      <c r="A28" s="122" t="s">
        <v>83</v>
      </c>
      <c r="B28" s="124"/>
      <c r="C28" s="124"/>
      <c r="D28" s="124"/>
      <c r="E28" s="124"/>
    </row>
    <row r="29" spans="1:5" ht="18" customHeight="1" x14ac:dyDescent="0.3">
      <c r="A29" s="122" t="s">
        <v>131</v>
      </c>
      <c r="B29" s="124"/>
      <c r="C29" s="124"/>
      <c r="D29" s="124"/>
      <c r="E29" s="124"/>
    </row>
    <row r="30" spans="1:5" ht="18" customHeight="1" x14ac:dyDescent="0.3">
      <c r="A30" s="122" t="s">
        <v>132</v>
      </c>
      <c r="B30" s="124"/>
      <c r="C30" s="124"/>
      <c r="D30" s="124"/>
      <c r="E30" s="124"/>
    </row>
    <row r="31" spans="1:5" ht="35.15" customHeight="1" x14ac:dyDescent="0.3">
      <c r="A31" s="122" t="s">
        <v>84</v>
      </c>
      <c r="B31" s="124"/>
      <c r="C31" s="124"/>
      <c r="D31" s="124"/>
      <c r="E31" s="124"/>
    </row>
    <row r="32" spans="1:5" ht="18" customHeight="1" x14ac:dyDescent="0.3">
      <c r="A32" s="122" t="s">
        <v>81</v>
      </c>
      <c r="B32" s="124"/>
      <c r="C32" s="124"/>
      <c r="D32" s="124"/>
      <c r="E32" s="124"/>
    </row>
    <row r="33" spans="1:5" ht="18" customHeight="1" x14ac:dyDescent="0.3">
      <c r="A33" s="122" t="s">
        <v>99</v>
      </c>
      <c r="B33" s="124"/>
      <c r="C33" s="124"/>
      <c r="D33" s="124"/>
      <c r="E33" s="124"/>
    </row>
    <row r="34" spans="1:5" ht="18" customHeight="1" x14ac:dyDescent="0.3">
      <c r="A34" s="123" t="s">
        <v>96</v>
      </c>
      <c r="B34" s="125"/>
      <c r="C34" s="125"/>
      <c r="D34" s="125"/>
      <c r="E34" s="125"/>
    </row>
    <row r="35" spans="1:5" ht="35.15" customHeight="1" x14ac:dyDescent="0.3">
      <c r="A35" s="122" t="s">
        <v>133</v>
      </c>
      <c r="B35" s="125"/>
      <c r="C35" s="125"/>
      <c r="D35" s="125"/>
      <c r="E35" s="125"/>
    </row>
    <row r="36" spans="1:5" ht="18" customHeight="1" x14ac:dyDescent="0.3">
      <c r="A36" s="122" t="s">
        <v>97</v>
      </c>
      <c r="B36" s="124"/>
      <c r="C36" s="124"/>
      <c r="D36" s="124"/>
      <c r="E36" s="124"/>
    </row>
    <row r="37" spans="1:5" ht="18" customHeight="1" x14ac:dyDescent="0.3">
      <c r="A37" s="122" t="s">
        <v>98</v>
      </c>
      <c r="B37" s="124"/>
      <c r="C37" s="124"/>
      <c r="D37" s="124"/>
      <c r="E37" s="124"/>
    </row>
    <row r="39" spans="1:5" ht="33" customHeight="1" x14ac:dyDescent="0.3">
      <c r="A39" s="312" t="s">
        <v>137</v>
      </c>
      <c r="B39" s="312"/>
      <c r="C39" s="312"/>
      <c r="D39" s="312"/>
      <c r="E39" s="313"/>
    </row>
    <row r="40" spans="1:5" ht="18" customHeight="1" x14ac:dyDescent="0.3">
      <c r="A40" s="314" t="s">
        <v>24</v>
      </c>
      <c r="B40" s="317" t="s">
        <v>26</v>
      </c>
      <c r="C40" s="317"/>
      <c r="D40" s="317"/>
      <c r="E40" s="317"/>
    </row>
    <row r="41" spans="1:5" ht="18" customHeight="1" x14ac:dyDescent="0.3">
      <c r="A41" s="315"/>
      <c r="B41" s="317" t="s">
        <v>111</v>
      </c>
      <c r="C41" s="318"/>
      <c r="D41" s="318"/>
      <c r="E41" s="318"/>
    </row>
    <row r="42" spans="1:5" ht="18" customHeight="1" x14ac:dyDescent="0.3">
      <c r="A42" s="315"/>
      <c r="B42" s="121" t="s">
        <v>90</v>
      </c>
      <c r="C42" s="325" t="s">
        <v>91</v>
      </c>
      <c r="D42" s="326"/>
      <c r="E42" s="327"/>
    </row>
    <row r="43" spans="1:5" ht="18" customHeight="1" x14ac:dyDescent="0.3">
      <c r="A43" s="316"/>
      <c r="B43" s="121" t="str">
        <f>Summary!B$7</f>
        <v>Q1CY00</v>
      </c>
      <c r="C43" s="121" t="str">
        <f>Summary!C$7</f>
        <v>Q4CY99</v>
      </c>
      <c r="D43" s="121" t="str">
        <f>Summary!D$7</f>
        <v>Q3CY99</v>
      </c>
      <c r="E43" s="121" t="str">
        <f>Summary!E$7</f>
        <v>Q2CY99</v>
      </c>
    </row>
    <row r="44" spans="1:5" ht="18" customHeight="1" x14ac:dyDescent="0.3">
      <c r="A44" s="122" t="s">
        <v>82</v>
      </c>
      <c r="B44" s="124"/>
      <c r="C44" s="124"/>
      <c r="D44" s="124"/>
      <c r="E44" s="124"/>
    </row>
    <row r="45" spans="1:5" ht="18" customHeight="1" x14ac:dyDescent="0.3">
      <c r="A45" s="122" t="s">
        <v>83</v>
      </c>
      <c r="B45" s="124"/>
      <c r="C45" s="124"/>
      <c r="D45" s="124"/>
      <c r="E45" s="124"/>
    </row>
    <row r="46" spans="1:5" ht="18" customHeight="1" x14ac:dyDescent="0.3">
      <c r="A46" s="122" t="s">
        <v>131</v>
      </c>
      <c r="B46" s="124"/>
      <c r="C46" s="124"/>
      <c r="D46" s="124"/>
      <c r="E46" s="124"/>
    </row>
    <row r="47" spans="1:5" ht="18" customHeight="1" x14ac:dyDescent="0.3">
      <c r="A47" s="122" t="s">
        <v>132</v>
      </c>
      <c r="B47" s="124"/>
      <c r="C47" s="124"/>
      <c r="D47" s="124"/>
      <c r="E47" s="124"/>
    </row>
    <row r="48" spans="1:5" ht="35.15" customHeight="1" x14ac:dyDescent="0.3">
      <c r="A48" s="122" t="s">
        <v>84</v>
      </c>
      <c r="B48" s="124"/>
      <c r="C48" s="124"/>
      <c r="D48" s="124"/>
      <c r="E48" s="124"/>
    </row>
    <row r="49" spans="1:5" ht="18" customHeight="1" x14ac:dyDescent="0.3">
      <c r="A49" s="122" t="s">
        <v>81</v>
      </c>
      <c r="B49" s="124"/>
      <c r="C49" s="124"/>
      <c r="D49" s="124"/>
      <c r="E49" s="124"/>
    </row>
    <row r="50" spans="1:5" ht="18" customHeight="1" x14ac:dyDescent="0.3">
      <c r="A50" s="122" t="s">
        <v>99</v>
      </c>
      <c r="B50" s="124"/>
      <c r="C50" s="124"/>
      <c r="D50" s="124"/>
      <c r="E50" s="124"/>
    </row>
    <row r="51" spans="1:5" ht="18" customHeight="1" x14ac:dyDescent="0.3">
      <c r="A51" s="123" t="s">
        <v>96</v>
      </c>
      <c r="B51" s="125"/>
      <c r="C51" s="125"/>
      <c r="D51" s="125"/>
      <c r="E51" s="125"/>
    </row>
    <row r="52" spans="1:5" ht="35.15" customHeight="1" x14ac:dyDescent="0.3">
      <c r="A52" s="122" t="s">
        <v>133</v>
      </c>
      <c r="B52" s="124"/>
      <c r="C52" s="124"/>
      <c r="D52" s="124"/>
      <c r="E52" s="124"/>
    </row>
    <row r="53" spans="1:5" ht="18" customHeight="1" x14ac:dyDescent="0.3">
      <c r="A53" s="122" t="s">
        <v>97</v>
      </c>
      <c r="B53" s="124"/>
      <c r="C53" s="124"/>
      <c r="D53" s="124"/>
      <c r="E53" s="124"/>
    </row>
    <row r="54" spans="1:5" ht="18" customHeight="1" x14ac:dyDescent="0.3">
      <c r="A54" s="122" t="s">
        <v>98</v>
      </c>
      <c r="B54" s="124"/>
      <c r="C54" s="124"/>
      <c r="D54" s="124"/>
      <c r="E54" s="124"/>
    </row>
  </sheetData>
  <sheetProtection algorithmName="SHA-512" hashValue="zZgiFLsZxipzl56Aatf2T2udv5etrvDTRBbOgbZ+vUHe0DnpI3dUPJWG/6A60uVE/7pckV3UlCcDUEN+iDl4GQ==" saltValue="ieVbQe8Wzz4eQmdLH2/KCg==" spinCount="100000" sheet="1" formatCells="0"/>
  <mergeCells count="17">
    <mergeCell ref="C42:E42"/>
    <mergeCell ref="A40:A43"/>
    <mergeCell ref="B40:E40"/>
    <mergeCell ref="B41:E41"/>
    <mergeCell ref="B2:D2"/>
    <mergeCell ref="B3:D3"/>
    <mergeCell ref="A5:E5"/>
    <mergeCell ref="A6:A9"/>
    <mergeCell ref="B6:E6"/>
    <mergeCell ref="B7:E7"/>
    <mergeCell ref="C8:E8"/>
    <mergeCell ref="A22:E22"/>
    <mergeCell ref="A23:A26"/>
    <mergeCell ref="B23:E23"/>
    <mergeCell ref="B24:E24"/>
    <mergeCell ref="A39:E39"/>
    <mergeCell ref="C25:E25"/>
  </mergeCells>
  <printOptions horizontalCentered="1"/>
  <pageMargins left="0.5" right="0.5" top="2" bottom="0.75" header="0.3" footer="0.3"/>
  <pageSetup scale="51" orientation="portrait" r:id="rId1"/>
  <headerFooter scaleWithDoc="0">
    <oddHeader>&amp;C&amp;"Arial,Regular"&amp;G
&amp;"Arial,Bold"Prior Authorization Report
Section V - &amp;A</oddHeader>
    <oddFooter>&amp;L&amp;"Arial,Regular"&amp;10
Prior Authorization - Report #42&amp;C&amp;"Arial,Regular"&amp;10Rev. v8 2019-10&amp;R&amp;"Arial,Regular"&amp;10&amp;P</oddFooter>
  </headerFooter>
  <rowBreaks count="1" manualBreakCount="1">
    <brk id="38" max="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AE5FEF4C32AA4FAC29E785BDDCA1AB" ma:contentTypeVersion="12" ma:contentTypeDescription="Create a new document." ma:contentTypeScope="" ma:versionID="f76b2d41e1bde5ceb15f54f0595cc992">
  <xsd:schema xmlns:xsd="http://www.w3.org/2001/XMLSchema" xmlns:xs="http://www.w3.org/2001/XMLSchema" xmlns:p="http://schemas.microsoft.com/office/2006/metadata/properties" xmlns:ns2="1c537666-98de-4485-8b47-b51cbc79dc86" xmlns:ns3="a0feb453-af98-409e-be09-8a21d00ffeb9" xmlns:ns4="00d6d613-bd9d-47fd-bf82-0261ee610bb9" targetNamespace="http://schemas.microsoft.com/office/2006/metadata/properties" ma:root="true" ma:fieldsID="5ddf61d80cf5abee56570ff78f866a2c" ns2:_="" ns3:_="" ns4:_="">
    <xsd:import namespace="1c537666-98de-4485-8b47-b51cbc79dc86"/>
    <xsd:import namespace="a0feb453-af98-409e-be09-8a21d00ffeb9"/>
    <xsd:import namespace="00d6d613-bd9d-47fd-bf82-0261ee610b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37666-98de-4485-8b47-b51cbc79dc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82f08d83-6ad9-4a19-ac92-930f74cde0b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0feb453-af98-409e-be09-8a21d00ffeb9"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d6d613-bd9d-47fd-bf82-0261ee610bb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f4c100e-e01d-4286-aa91-745afbd696c7}" ma:internalName="TaxCatchAll" ma:showField="CatchAllData" ma:web="a0feb453-af98-409e-be09-8a21d00ffe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c537666-98de-4485-8b47-b51cbc79dc86">
      <Terms xmlns="http://schemas.microsoft.com/office/infopath/2007/PartnerControls"/>
    </lcf76f155ced4ddcb4097134ff3c332f>
    <TaxCatchAll xmlns="00d6d613-bd9d-47fd-bf82-0261ee610bb9" xsi:nil="true"/>
  </documentManagement>
</p:properties>
</file>

<file path=customXml/itemProps1.xml><?xml version="1.0" encoding="utf-8"?>
<ds:datastoreItem xmlns:ds="http://schemas.openxmlformats.org/officeDocument/2006/customXml" ds:itemID="{B138946B-006C-4B5E-A5AC-3F9D6BC8E9A3}"/>
</file>

<file path=customXml/itemProps2.xml><?xml version="1.0" encoding="utf-8"?>
<ds:datastoreItem xmlns:ds="http://schemas.openxmlformats.org/officeDocument/2006/customXml" ds:itemID="{86637BB7-D1C4-43AF-9D4A-9E2E12E55108}"/>
</file>

<file path=customXml/itemProps3.xml><?xml version="1.0" encoding="utf-8"?>
<ds:datastoreItem xmlns:ds="http://schemas.openxmlformats.org/officeDocument/2006/customXml" ds:itemID="{3E5106B9-B63E-4172-AAC4-87C5131F92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Summary</vt:lpstr>
      <vt:lpstr>BH Analysis</vt:lpstr>
      <vt:lpstr>PH Analysis</vt:lpstr>
      <vt:lpstr>Dental Analysis</vt:lpstr>
      <vt:lpstr>Detail Summary</vt:lpstr>
      <vt:lpstr>BH Services</vt:lpstr>
      <vt:lpstr>PH Services</vt:lpstr>
      <vt:lpstr>Dental Services</vt:lpstr>
      <vt:lpstr>Behavioral Health Sorted</vt:lpstr>
      <vt:lpstr>Physical Health Sorted</vt:lpstr>
      <vt:lpstr> Dental Sorted</vt:lpstr>
      <vt:lpstr>' Dental Sorted'!Print_Area</vt:lpstr>
      <vt:lpstr>'Behavioral Health Sorted'!Print_Area</vt:lpstr>
      <vt:lpstr>'BH Analysis'!Print_Area</vt:lpstr>
      <vt:lpstr>'Dental Analysis'!Print_Area</vt:lpstr>
      <vt:lpstr>'PH Analysis'!Print_Area</vt:lpstr>
      <vt:lpstr>'Physical Health Sorted'!Print_Area</vt:lpstr>
      <vt:lpstr>Summary!Print_Area</vt:lpstr>
      <vt:lpstr>' Dental Sorted'!Print_Titles</vt:lpstr>
      <vt:lpstr>'Behavioral Health Sorted'!Print_Titles</vt:lpstr>
      <vt:lpstr>'BH Analysis'!Print_Titles</vt:lpstr>
      <vt:lpstr>'BH Services'!Print_Titles</vt:lpstr>
      <vt:lpstr>'Dental Analysis'!Print_Titles</vt:lpstr>
      <vt:lpstr>'Dental Services'!Print_Titles</vt:lpstr>
      <vt:lpstr>'Detail Summary'!Print_Titles</vt:lpstr>
      <vt:lpstr>'PH Analysis'!Print_Titles</vt:lpstr>
      <vt:lpstr>'PH Services'!Print_Titles</vt:lpstr>
      <vt:lpstr>'Physical Health Sorted'!Print_Titles</vt:lpstr>
      <vt:lpstr>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2018-11-15T18:12:35Z</dcterms:created>
  <dcterms:modified xsi:type="dcterms:W3CDTF">2019-10-14T22:11:59Z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0x0101000DAE5FEF4C32AA4FAC29E785BDDCA1AB</vt:lpwstr>
  </property>
</Properties>
</file>